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599" firstSheet="16" activeTab="26"/>
  </bookViews>
  <sheets>
    <sheet name="300" sheetId="1" r:id="rId1"/>
    <sheet name="301" sheetId="2" r:id="rId2"/>
    <sheet name="302" sheetId="3" r:id="rId3"/>
    <sheet name="303" sheetId="4" r:id="rId4"/>
    <sheet name="304" sheetId="5" r:id="rId5"/>
    <sheet name="305" sheetId="6" r:id="rId6"/>
    <sheet name="306" sheetId="7" r:id="rId7"/>
    <sheet name="307" sheetId="8" r:id="rId8"/>
    <sheet name="308" sheetId="9" r:id="rId9"/>
    <sheet name="309" sheetId="10" r:id="rId10"/>
    <sheet name="310" sheetId="11" r:id="rId11"/>
    <sheet name="311" sheetId="12" r:id="rId12"/>
    <sheet name="312" sheetId="13" r:id="rId13"/>
    <sheet name="313" sheetId="14" r:id="rId14"/>
    <sheet name="314" sheetId="15" r:id="rId15"/>
    <sheet name="315" sheetId="16" r:id="rId16"/>
    <sheet name="316" sheetId="17" r:id="rId17"/>
    <sheet name="317" sheetId="18" r:id="rId18"/>
    <sheet name="318" sheetId="19" r:id="rId19"/>
    <sheet name="319" sheetId="20" r:id="rId20"/>
    <sheet name="320" sheetId="28" r:id="rId21"/>
    <sheet name="321" sheetId="22" r:id="rId22"/>
    <sheet name="322" sheetId="23" r:id="rId23"/>
    <sheet name="323" sheetId="24" r:id="rId24"/>
    <sheet name="324" sheetId="25" r:id="rId25"/>
    <sheet name="325" sheetId="30" r:id="rId26"/>
    <sheet name="Sheet1" sheetId="27" r:id="rId27"/>
    <sheet name="Sheet2" sheetId="29" r:id="rId28"/>
    <sheet name="Sheet3" sheetId="31" r:id="rId29"/>
  </sheets>
  <calcPr calcId="152511"/>
</workbook>
</file>

<file path=xl/calcChain.xml><?xml version="1.0" encoding="utf-8"?>
<calcChain xmlns="http://schemas.openxmlformats.org/spreadsheetml/2006/main">
  <c r="G7" i="29" l="1"/>
  <c r="G6" i="29"/>
  <c r="G5" i="29"/>
  <c r="G4" i="29"/>
  <c r="G3" i="29"/>
  <c r="G2" i="29"/>
  <c r="C8" i="27" l="1"/>
  <c r="C33" i="27" l="1"/>
  <c r="C32" i="27"/>
  <c r="C31" i="27"/>
  <c r="C30" i="27"/>
  <c r="C29" i="27" l="1"/>
  <c r="C28" i="27"/>
  <c r="C27" i="27"/>
  <c r="C26" i="27"/>
  <c r="C25" i="27"/>
  <c r="C24" i="27"/>
  <c r="C23" i="27"/>
  <c r="C22" i="27"/>
  <c r="C21" i="27"/>
  <c r="C20" i="27"/>
  <c r="C19" i="27"/>
  <c r="C18" i="27"/>
  <c r="C17" i="27"/>
  <c r="C16" i="27"/>
  <c r="C15" i="27"/>
  <c r="C14" i="27"/>
  <c r="C13" i="27"/>
  <c r="C12" i="27"/>
  <c r="C11" i="27"/>
  <c r="C10" i="27"/>
  <c r="C9" i="27"/>
  <c r="C7" i="27"/>
  <c r="E24" i="1" l="1"/>
  <c r="E24" i="2"/>
  <c r="D24" i="1"/>
  <c r="D24" i="6"/>
  <c r="D24" i="3"/>
  <c r="D23" i="1" l="1"/>
  <c r="E12" i="29"/>
  <c r="E25" i="1" l="1"/>
  <c r="E2" i="29"/>
  <c r="D2" i="29"/>
  <c r="E32" i="27" l="1"/>
  <c r="D10" i="29" l="1"/>
  <c r="E6" i="29" l="1"/>
  <c r="E7" i="29"/>
  <c r="E8" i="29"/>
  <c r="E9" i="29"/>
  <c r="E10" i="29"/>
  <c r="E11" i="29"/>
  <c r="E13" i="29"/>
  <c r="D6" i="29"/>
  <c r="D7" i="29"/>
  <c r="D8" i="29"/>
  <c r="D9" i="29"/>
  <c r="D11" i="29"/>
  <c r="D12" i="29"/>
  <c r="D13" i="29"/>
  <c r="D17" i="29"/>
  <c r="D18" i="29"/>
  <c r="E5" i="29"/>
  <c r="D5" i="29"/>
  <c r="E4" i="29" l="1"/>
  <c r="D4" i="29"/>
  <c r="E3" i="29"/>
  <c r="D3" i="29"/>
  <c r="E24" i="30" l="1"/>
  <c r="D24" i="2" l="1"/>
  <c r="D23" i="2" l="1"/>
  <c r="D24" i="30"/>
  <c r="D23" i="30" s="1"/>
  <c r="E25" i="30" s="1"/>
  <c r="E23" i="30"/>
  <c r="D24" i="5"/>
  <c r="D23" i="5" s="1"/>
  <c r="E25" i="5" s="1"/>
  <c r="E25" i="2" l="1"/>
  <c r="D25" i="30"/>
  <c r="E24" i="25"/>
  <c r="D24" i="25"/>
  <c r="D23" i="25" s="1"/>
  <c r="D32" i="27"/>
  <c r="F32" i="27" s="1"/>
  <c r="B32" i="27"/>
  <c r="E27" i="27" l="1"/>
  <c r="D27" i="27"/>
  <c r="F27" i="27" s="1"/>
  <c r="B27" i="27"/>
  <c r="E17" i="29" l="1"/>
  <c r="E18" i="29"/>
  <c r="E24" i="28" l="1"/>
  <c r="E23" i="28" s="1"/>
  <c r="D25" i="28" s="1"/>
  <c r="D24" i="28"/>
  <c r="D23" i="28" s="1"/>
  <c r="E25" i="28" s="1"/>
  <c r="D24" i="4" l="1"/>
  <c r="D23" i="4" s="1"/>
  <c r="E24" i="4"/>
  <c r="E23" i="25" l="1"/>
  <c r="D25" i="25" s="1"/>
  <c r="E25" i="25"/>
  <c r="E24" i="24"/>
  <c r="E23" i="24" s="1"/>
  <c r="D25" i="24" s="1"/>
  <c r="D24" i="24"/>
  <c r="D23" i="24" s="1"/>
  <c r="E25" i="24" s="1"/>
  <c r="E24" i="23"/>
  <c r="E23" i="23" s="1"/>
  <c r="D25" i="23" s="1"/>
  <c r="D24" i="23"/>
  <c r="D23" i="23" s="1"/>
  <c r="E25" i="23" s="1"/>
  <c r="E24" i="22"/>
  <c r="E23" i="22" s="1"/>
  <c r="D25" i="22" s="1"/>
  <c r="D24" i="22"/>
  <c r="E24" i="20"/>
  <c r="E23" i="20" s="1"/>
  <c r="D25" i="20" s="1"/>
  <c r="D24" i="20"/>
  <c r="D23" i="20" s="1"/>
  <c r="E25" i="20" s="1"/>
  <c r="E24" i="19"/>
  <c r="E23" i="19" s="1"/>
  <c r="D25" i="19" s="1"/>
  <c r="D24" i="19"/>
  <c r="D23" i="19" s="1"/>
  <c r="E25" i="19" s="1"/>
  <c r="E24" i="18"/>
  <c r="E23" i="18" s="1"/>
  <c r="D25" i="18" s="1"/>
  <c r="D24" i="18"/>
  <c r="D23" i="18" s="1"/>
  <c r="E25" i="18" s="1"/>
  <c r="E24" i="17"/>
  <c r="E23" i="17" s="1"/>
  <c r="D25" i="17" s="1"/>
  <c r="D24" i="17"/>
  <c r="D23" i="17" s="1"/>
  <c r="E25" i="17" s="1"/>
  <c r="E24" i="16"/>
  <c r="E23" i="16" s="1"/>
  <c r="D25" i="16" s="1"/>
  <c r="D24" i="16"/>
  <c r="D23" i="16" s="1"/>
  <c r="E25" i="16" s="1"/>
  <c r="E24" i="15"/>
  <c r="E23" i="15" s="1"/>
  <c r="D25" i="15" s="1"/>
  <c r="D24" i="15"/>
  <c r="D23" i="15" s="1"/>
  <c r="E24" i="14"/>
  <c r="E23" i="14" s="1"/>
  <c r="D25" i="14" s="1"/>
  <c r="D24" i="14"/>
  <c r="D23" i="14" s="1"/>
  <c r="E25" i="14" s="1"/>
  <c r="E24" i="13"/>
  <c r="E23" i="13" s="1"/>
  <c r="D25" i="13" s="1"/>
  <c r="D24" i="13"/>
  <c r="D23" i="13" s="1"/>
  <c r="E25" i="13" s="1"/>
  <c r="E24" i="12"/>
  <c r="E23" i="12" s="1"/>
  <c r="D25" i="12" s="1"/>
  <c r="D24" i="12"/>
  <c r="E24" i="11"/>
  <c r="E23" i="11" s="1"/>
  <c r="D25" i="11" s="1"/>
  <c r="D24" i="11"/>
  <c r="D23" i="11" s="1"/>
  <c r="E25" i="11" s="1"/>
  <c r="E24" i="10"/>
  <c r="E23" i="10" s="1"/>
  <c r="D25" i="10" s="1"/>
  <c r="D24" i="10"/>
  <c r="D23" i="10" s="1"/>
  <c r="E25" i="10" s="1"/>
  <c r="E24" i="9"/>
  <c r="E23" i="9" s="1"/>
  <c r="D25" i="9" s="1"/>
  <c r="D24" i="9"/>
  <c r="D23" i="9" s="1"/>
  <c r="E25" i="9" s="1"/>
  <c r="E24" i="8"/>
  <c r="E23" i="8" s="1"/>
  <c r="D25" i="8" s="1"/>
  <c r="D24" i="8"/>
  <c r="D23" i="8" s="1"/>
  <c r="E25" i="8" s="1"/>
  <c r="E24" i="7"/>
  <c r="E23" i="7" s="1"/>
  <c r="D25" i="7" s="1"/>
  <c r="D24" i="7"/>
  <c r="D23" i="7" s="1"/>
  <c r="E25" i="7" s="1"/>
  <c r="E24" i="6"/>
  <c r="E23" i="6" s="1"/>
  <c r="D25" i="6" s="1"/>
  <c r="D23" i="6"/>
  <c r="E24" i="5"/>
  <c r="E23" i="4"/>
  <c r="D25" i="4" s="1"/>
  <c r="E25" i="4"/>
  <c r="E24" i="3"/>
  <c r="E23" i="2"/>
  <c r="D25" i="2" s="1"/>
  <c r="E31" i="27"/>
  <c r="E30" i="27"/>
  <c r="E29" i="27"/>
  <c r="E28" i="27"/>
  <c r="E26" i="27"/>
  <c r="E25" i="27"/>
  <c r="E24" i="27"/>
  <c r="E23" i="27"/>
  <c r="E22" i="27"/>
  <c r="E21" i="27"/>
  <c r="E20" i="27"/>
  <c r="E19" i="27"/>
  <c r="E18" i="27"/>
  <c r="E17" i="27"/>
  <c r="E16" i="27"/>
  <c r="E15" i="27"/>
  <c r="E14" i="27"/>
  <c r="E13" i="27"/>
  <c r="E12" i="27"/>
  <c r="E11" i="27"/>
  <c r="E10" i="27"/>
  <c r="E9" i="27"/>
  <c r="E8" i="27"/>
  <c r="E7" i="27"/>
  <c r="D31" i="27"/>
  <c r="D30" i="27"/>
  <c r="D29" i="27"/>
  <c r="D28" i="27"/>
  <c r="D26" i="27"/>
  <c r="D25" i="27"/>
  <c r="F25" i="27" s="1"/>
  <c r="D24" i="27"/>
  <c r="D23" i="27"/>
  <c r="D22" i="27"/>
  <c r="D21" i="27"/>
  <c r="F21" i="27" s="1"/>
  <c r="D20" i="27"/>
  <c r="D19" i="27"/>
  <c r="D18" i="27"/>
  <c r="D17" i="27"/>
  <c r="F17" i="27" s="1"/>
  <c r="D16" i="27"/>
  <c r="F16" i="27" s="1"/>
  <c r="D15" i="27"/>
  <c r="D14" i="27"/>
  <c r="D13" i="27"/>
  <c r="D12" i="27"/>
  <c r="D11" i="27"/>
  <c r="D10" i="27"/>
  <c r="D9" i="27"/>
  <c r="F9" i="27" s="1"/>
  <c r="D8" i="27"/>
  <c r="D7" i="27"/>
  <c r="B31" i="27"/>
  <c r="B30" i="27"/>
  <c r="B29" i="27"/>
  <c r="B28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  <c r="F31" i="27" l="1"/>
  <c r="F30" i="27"/>
  <c r="F29" i="27"/>
  <c r="F28" i="27"/>
  <c r="F26" i="27"/>
  <c r="F24" i="27"/>
  <c r="F23" i="27"/>
  <c r="F22" i="27"/>
  <c r="F20" i="27"/>
  <c r="F19" i="27"/>
  <c r="F18" i="27"/>
  <c r="F15" i="27"/>
  <c r="F14" i="27"/>
  <c r="F13" i="27"/>
  <c r="F12" i="27"/>
  <c r="F11" i="27"/>
  <c r="F10" i="27"/>
  <c r="F8" i="27"/>
  <c r="F7" i="27"/>
  <c r="E25" i="6"/>
  <c r="E23" i="3"/>
  <c r="D25" i="3" s="1"/>
  <c r="D23" i="12"/>
  <c r="D33" i="27"/>
  <c r="E33" i="27"/>
  <c r="E23" i="5"/>
  <c r="D25" i="5" s="1"/>
  <c r="D23" i="22"/>
  <c r="E25" i="22" s="1"/>
  <c r="D23" i="3"/>
  <c r="E25" i="15"/>
  <c r="B33" i="27"/>
  <c r="E25" i="12" l="1"/>
  <c r="E25" i="3"/>
  <c r="F33" i="27" l="1"/>
</calcChain>
</file>

<file path=xl/sharedStrings.xml><?xml version="1.0" encoding="utf-8"?>
<sst xmlns="http://schemas.openxmlformats.org/spreadsheetml/2006/main" count="1375" uniqueCount="124">
  <si>
    <t>Southern Provincial Council</t>
  </si>
  <si>
    <t>Name of Institution:</t>
  </si>
  <si>
    <t>Governor's Secretariat,</t>
  </si>
  <si>
    <t>Head</t>
  </si>
  <si>
    <t>Month</t>
  </si>
  <si>
    <t xml:space="preserve"> Description</t>
  </si>
  <si>
    <t>Dr.</t>
  </si>
  <si>
    <t>Cr.</t>
  </si>
  <si>
    <t>Balance B/F</t>
  </si>
  <si>
    <t>January</t>
  </si>
  <si>
    <t>Summary</t>
  </si>
  <si>
    <t>February</t>
  </si>
  <si>
    <t>March</t>
  </si>
  <si>
    <t>April</t>
  </si>
  <si>
    <t>May</t>
  </si>
  <si>
    <t>June</t>
  </si>
  <si>
    <t>July</t>
  </si>
  <si>
    <t>September</t>
  </si>
  <si>
    <t>October</t>
  </si>
  <si>
    <t>November</t>
  </si>
  <si>
    <t>December</t>
  </si>
  <si>
    <t>Grand Total</t>
  </si>
  <si>
    <t>Prepared by :-</t>
  </si>
  <si>
    <t>Checked by :-</t>
  </si>
  <si>
    <t xml:space="preserve">                  Director of Accounts &amp; Payments ,</t>
  </si>
  <si>
    <t xml:space="preserve">                  For Chief Secretary,</t>
  </si>
  <si>
    <t xml:space="preserve">                  Southern province.</t>
  </si>
  <si>
    <t>Southern Province Public Service Commission</t>
  </si>
  <si>
    <t xml:space="preserve"> Commission</t>
  </si>
  <si>
    <t xml:space="preserve">Co-Op Employees </t>
  </si>
  <si>
    <t>Commission</t>
  </si>
  <si>
    <t>Chief Minister &amp; finance, plan….</t>
  </si>
  <si>
    <t>Implementation ,Health.,Ministry</t>
  </si>
  <si>
    <t>Department of Health Services</t>
  </si>
  <si>
    <t xml:space="preserve"> Local Government</t>
  </si>
  <si>
    <t>Ayurvedic</t>
  </si>
  <si>
    <t>Minister of Education,Land,Land development…..</t>
  </si>
  <si>
    <t>Land Commissinor</t>
  </si>
  <si>
    <t>Minister of Fisheries,Cultural,</t>
  </si>
  <si>
    <t>Supply&amp;Disrtibution of Food…...</t>
  </si>
  <si>
    <t>Department of Education</t>
  </si>
  <si>
    <t>Deposit Account</t>
  </si>
  <si>
    <t>Department of Agriculture</t>
  </si>
  <si>
    <t>Department of Irrigation</t>
  </si>
  <si>
    <t>Minister of Sports ,Youth affairs,</t>
  </si>
  <si>
    <t>Chief Secretary</t>
  </si>
  <si>
    <t>Deputy Chief Sec. Planing</t>
  </si>
  <si>
    <t>Deputy Chief Sec. Eng.Service</t>
  </si>
  <si>
    <t>Internal Audit</t>
  </si>
  <si>
    <t>Department of Provincial Revenue</t>
  </si>
  <si>
    <t>Transfer order</t>
  </si>
  <si>
    <t xml:space="preserve">                       </t>
  </si>
  <si>
    <t xml:space="preserve">Date           :- </t>
  </si>
  <si>
    <t xml:space="preserve"> </t>
  </si>
  <si>
    <t>ISSue No:01</t>
  </si>
  <si>
    <t>Department of Animal Production &amp; Health</t>
  </si>
  <si>
    <t>Minister of Agriculture</t>
  </si>
  <si>
    <t>Rural Development,Cultural…..</t>
  </si>
  <si>
    <t xml:space="preserve">Department of Social Welfare </t>
  </si>
  <si>
    <t>Probation &amp;Childcare Service</t>
  </si>
  <si>
    <t>Department of Co-orperative Development</t>
  </si>
  <si>
    <t>DOI:2012.10.01</t>
  </si>
  <si>
    <t>Total</t>
  </si>
  <si>
    <t xml:space="preserve">Debit Amount </t>
  </si>
  <si>
    <t xml:space="preserve">Credit Amount </t>
  </si>
  <si>
    <t xml:space="preserve">(Rs.) </t>
  </si>
  <si>
    <t xml:space="preserve">                  Director of Accounts &amp; Payments</t>
  </si>
  <si>
    <t>Rev No:00</t>
  </si>
  <si>
    <t xml:space="preserve">Department of Industry </t>
  </si>
  <si>
    <t>Development</t>
  </si>
  <si>
    <t>DR</t>
  </si>
  <si>
    <t>CR</t>
  </si>
  <si>
    <t>August</t>
  </si>
  <si>
    <t xml:space="preserve">                                         Deposit Account                 CSS/9/5/FO/1</t>
  </si>
  <si>
    <t xml:space="preserve">                                         Deposit Account         CSS/9/5/FO/1</t>
  </si>
  <si>
    <t xml:space="preserve">                                         Deposit Account     CSS/9/5/FO/1</t>
  </si>
  <si>
    <t>Department of Motor Traffic</t>
  </si>
  <si>
    <t xml:space="preserve">                                         Deposit Account                     CSS/9/5/FO/1</t>
  </si>
  <si>
    <t xml:space="preserve">                                         Deposit Account                         CSS/9/5/FO/1</t>
  </si>
  <si>
    <t xml:space="preserve">                                         Deposit Account                       CSS/9/5/FO/1</t>
  </si>
  <si>
    <t xml:space="preserve">                                         Deposit Account                   CSS/9/5/FO/1</t>
  </si>
  <si>
    <t xml:space="preserve">                                         Deposit Account                    CSS/9/5/FO/1</t>
  </si>
  <si>
    <t xml:space="preserve">                                         Deposit Account                      CSS/9/5/FO/1</t>
  </si>
  <si>
    <t xml:space="preserve">                                         Deposit Account                  CSS/9/5/FO/1</t>
  </si>
  <si>
    <t xml:space="preserve">                                         Deposit Account                CSS/9/5/FO/1</t>
  </si>
  <si>
    <t xml:space="preserve">                                         Deposit Account               CSS/9/5/FO/1</t>
  </si>
  <si>
    <t xml:space="preserve">                                         Deposit Account              CSS/9/5/FO/1</t>
  </si>
  <si>
    <t xml:space="preserve">                                         Deposit Account  CSS/9/5/FO/1</t>
  </si>
  <si>
    <t>Head : 324</t>
  </si>
  <si>
    <t>Director of Accounts &amp; Payments</t>
  </si>
  <si>
    <t>For Chief Secretary</t>
  </si>
  <si>
    <t>Southern province.</t>
  </si>
  <si>
    <t>Head  310</t>
  </si>
  <si>
    <t>Head  309</t>
  </si>
  <si>
    <t>Head   308</t>
  </si>
  <si>
    <t>Head     307</t>
  </si>
  <si>
    <t>Head   306</t>
  </si>
  <si>
    <t>Head    305</t>
  </si>
  <si>
    <t>Head   304</t>
  </si>
  <si>
    <t>Head      303</t>
  </si>
  <si>
    <t>Head    302</t>
  </si>
  <si>
    <t>Head   301</t>
  </si>
  <si>
    <t>Head  300</t>
  </si>
  <si>
    <t xml:space="preserve"> -   </t>
  </si>
  <si>
    <t xml:space="preserve">                         </t>
  </si>
  <si>
    <t xml:space="preserve">                          </t>
  </si>
  <si>
    <t>31.01.2025</t>
  </si>
  <si>
    <t xml:space="preserve">                                         Deposit Account          CSS/9/5/FO/1</t>
  </si>
  <si>
    <t>2025.01.01</t>
  </si>
  <si>
    <t>Head Summary 2025</t>
  </si>
  <si>
    <t>2025.12.31 Balance C/F</t>
  </si>
  <si>
    <t>2026.01.01 Balance B/F</t>
  </si>
  <si>
    <t>31.01.2026</t>
  </si>
  <si>
    <t>Head Summary 2026</t>
  </si>
  <si>
    <t xml:space="preserve">               2026.12.31 Balance C/F</t>
  </si>
  <si>
    <t>2026.01.01</t>
  </si>
  <si>
    <t>2026.12.31 Balance C/F</t>
  </si>
  <si>
    <t>2027.01.01 Balance B/F</t>
  </si>
  <si>
    <t>Balance B/F 2026.01.01</t>
  </si>
  <si>
    <t>Balance B/F 2026.12.31</t>
  </si>
  <si>
    <t xml:space="preserve">                 2027..01.01 Balance B/F</t>
  </si>
  <si>
    <t xml:space="preserve">                  P.P.D.Samantha</t>
  </si>
  <si>
    <t xml:space="preserve">                  P.P.D.samantha</t>
  </si>
  <si>
    <t>P.P.D.Samantha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</si>
</sst>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color rgb="FFFF0000"/>
      <name val="Times New Roman"/>
      <family val="1"/>
    </font>
    <font>
      <b/>
      <i/>
      <sz val="13"/>
      <name val="Times New Roman"/>
      <family val="1"/>
    </font>
    <font>
      <b/>
      <i/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1" xfId="0" applyFont="1" applyBorder="1"/>
    <xf numFmtId="0" fontId="6" fillId="0" borderId="0" xfId="0" applyFont="1"/>
    <xf numFmtId="0" fontId="2" fillId="0" borderId="0" xfId="0" applyFont="1" applyAlignment="1">
      <alignment horizontal="center"/>
    </xf>
    <xf numFmtId="164" fontId="2" fillId="0" borderId="0" xfId="1" applyFont="1"/>
    <xf numFmtId="164" fontId="0" fillId="0" borderId="0" xfId="0" applyNumberFormat="1"/>
    <xf numFmtId="0" fontId="8" fillId="0" borderId="2" xfId="0" applyFont="1" applyBorder="1" applyAlignment="1" applyProtection="1">
      <alignment horizontal="center"/>
      <protection locked="0"/>
    </xf>
    <xf numFmtId="39" fontId="9" fillId="0" borderId="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39" fontId="2" fillId="0" borderId="3" xfId="0" applyNumberFormat="1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center"/>
      <protection locked="0"/>
    </xf>
    <xf numFmtId="39" fontId="2" fillId="0" borderId="4" xfId="0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center"/>
      <protection locked="0"/>
    </xf>
    <xf numFmtId="39" fontId="2" fillId="0" borderId="5" xfId="0" applyNumberFormat="1" applyFont="1" applyBorder="1" applyAlignment="1" applyProtection="1">
      <alignment horizontal="right"/>
      <protection locked="0"/>
    </xf>
    <xf numFmtId="39" fontId="2" fillId="0" borderId="2" xfId="0" applyNumberFormat="1" applyFont="1" applyBorder="1" applyAlignment="1" applyProtection="1">
      <alignment horizontal="right"/>
      <protection locked="0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39" fontId="0" fillId="0" borderId="0" xfId="0" applyNumberFormat="1"/>
    <xf numFmtId="39" fontId="2" fillId="0" borderId="0" xfId="0" applyNumberFormat="1" applyFont="1" applyBorder="1" applyAlignment="1" applyProtection="1">
      <alignment horizontal="right"/>
      <protection locked="0"/>
    </xf>
    <xf numFmtId="0" fontId="0" fillId="0" borderId="0" xfId="0" applyBorder="1"/>
    <xf numFmtId="39" fontId="7" fillId="0" borderId="0" xfId="0" applyNumberFormat="1" applyFont="1" applyBorder="1" applyAlignment="1" applyProtection="1">
      <alignment horizontal="right"/>
      <protection locked="0"/>
    </xf>
    <xf numFmtId="39" fontId="0" fillId="0" borderId="0" xfId="0" applyNumberFormat="1" applyBorder="1"/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right"/>
    </xf>
    <xf numFmtId="164" fontId="4" fillId="0" borderId="0" xfId="1" applyFont="1"/>
    <xf numFmtId="164" fontId="2" fillId="0" borderId="1" xfId="1" applyFont="1" applyBorder="1"/>
    <xf numFmtId="164" fontId="9" fillId="0" borderId="2" xfId="1" applyFont="1" applyBorder="1" applyAlignment="1" applyProtection="1">
      <alignment horizontal="center"/>
      <protection locked="0"/>
    </xf>
    <xf numFmtId="164" fontId="6" fillId="0" borderId="0" xfId="1" applyFont="1"/>
    <xf numFmtId="164" fontId="0" fillId="0" borderId="0" xfId="1" applyFont="1"/>
    <xf numFmtId="164" fontId="12" fillId="0" borderId="0" xfId="1" applyFont="1" applyBorder="1"/>
    <xf numFmtId="0" fontId="5" fillId="0" borderId="0" xfId="0" applyFont="1" applyAlignment="1">
      <alignment horizontal="center"/>
    </xf>
    <xf numFmtId="164" fontId="5" fillId="0" borderId="0" xfId="1" applyFont="1"/>
    <xf numFmtId="0" fontId="12" fillId="0" borderId="0" xfId="0" applyFont="1"/>
    <xf numFmtId="0" fontId="12" fillId="0" borderId="0" xfId="0" applyFont="1" applyBorder="1"/>
    <xf numFmtId="164" fontId="12" fillId="0" borderId="0" xfId="0" applyNumberFormat="1" applyFont="1" applyBorder="1"/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2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164" fontId="5" fillId="0" borderId="9" xfId="1" applyFont="1" applyBorder="1" applyAlignment="1" applyProtection="1">
      <alignment horizontal="center" vertical="center"/>
      <protection locked="0"/>
    </xf>
    <xf numFmtId="164" fontId="5" fillId="0" borderId="9" xfId="1" applyFont="1" applyBorder="1" applyAlignment="1" applyProtection="1">
      <alignment horizontal="right"/>
      <protection locked="0"/>
    </xf>
    <xf numFmtId="164" fontId="12" fillId="0" borderId="9" xfId="1" applyFont="1" applyBorder="1"/>
    <xf numFmtId="164" fontId="5" fillId="0" borderId="10" xfId="1" applyFont="1" applyBorder="1" applyAlignment="1" applyProtection="1">
      <alignment horizontal="center" vertical="center"/>
      <protection locked="0"/>
    </xf>
    <xf numFmtId="164" fontId="5" fillId="0" borderId="10" xfId="1" applyFont="1" applyBorder="1" applyAlignment="1" applyProtection="1">
      <alignment horizontal="right"/>
      <protection locked="0"/>
    </xf>
    <xf numFmtId="164" fontId="12" fillId="0" borderId="10" xfId="1" applyFont="1" applyBorder="1"/>
    <xf numFmtId="0" fontId="4" fillId="0" borderId="11" xfId="0" applyFont="1" applyBorder="1" applyAlignment="1" applyProtection="1">
      <alignment horizontal="center" vertical="center" wrapText="1"/>
      <protection locked="0"/>
    </xf>
    <xf numFmtId="39" fontId="5" fillId="0" borderId="9" xfId="0" applyNumberFormat="1" applyFont="1" applyBorder="1"/>
    <xf numFmtId="39" fontId="5" fillId="0" borderId="10" xfId="0" applyNumberFormat="1" applyFont="1" applyBorder="1"/>
    <xf numFmtId="164" fontId="5" fillId="0" borderId="10" xfId="0" applyNumberFormat="1" applyFont="1" applyBorder="1"/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right"/>
    </xf>
    <xf numFmtId="164" fontId="13" fillId="0" borderId="0" xfId="0" applyNumberFormat="1" applyFont="1"/>
    <xf numFmtId="164" fontId="2" fillId="0" borderId="3" xfId="1" applyFont="1" applyBorder="1" applyAlignment="1" applyProtection="1">
      <alignment horizontal="right"/>
      <protection locked="0"/>
    </xf>
    <xf numFmtId="164" fontId="2" fillId="0" borderId="4" xfId="1" applyFont="1" applyBorder="1" applyAlignment="1" applyProtection="1">
      <alignment horizontal="right"/>
      <protection locked="0"/>
    </xf>
    <xf numFmtId="164" fontId="2" fillId="0" borderId="5" xfId="1" applyFont="1" applyBorder="1" applyAlignment="1" applyProtection="1">
      <alignment horizontal="right"/>
      <protection locked="0"/>
    </xf>
    <xf numFmtId="164" fontId="2" fillId="0" borderId="2" xfId="1" applyFont="1" applyBorder="1" applyAlignment="1" applyProtection="1">
      <alignment horizontal="right"/>
      <protection locked="0"/>
    </xf>
    <xf numFmtId="39" fontId="2" fillId="0" borderId="0" xfId="0" applyNumberFormat="1" applyFont="1"/>
    <xf numFmtId="164" fontId="2" fillId="2" borderId="4" xfId="1" applyFont="1" applyFill="1" applyBorder="1" applyAlignment="1" applyProtection="1">
      <alignment horizontal="right"/>
      <protection locked="0"/>
    </xf>
    <xf numFmtId="164" fontId="15" fillId="2" borderId="4" xfId="1" applyFont="1" applyFill="1" applyBorder="1"/>
    <xf numFmtId="39" fontId="2" fillId="2" borderId="4" xfId="0" applyNumberFormat="1" applyFont="1" applyFill="1" applyBorder="1" applyAlignment="1" applyProtection="1">
      <alignment horizontal="right"/>
      <protection locked="0"/>
    </xf>
    <xf numFmtId="164" fontId="15" fillId="2" borderId="0" xfId="1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164" fontId="0" fillId="0" borderId="12" xfId="1" applyFont="1" applyBorder="1"/>
    <xf numFmtId="0" fontId="16" fillId="0" borderId="0" xfId="0" applyFont="1"/>
    <xf numFmtId="0" fontId="12" fillId="0" borderId="13" xfId="0" applyFont="1" applyBorder="1" applyAlignment="1">
      <alignment horizontal="center"/>
    </xf>
    <xf numFmtId="164" fontId="5" fillId="0" borderId="13" xfId="1" applyFont="1" applyBorder="1" applyAlignment="1" applyProtection="1">
      <alignment horizontal="center" vertical="center"/>
      <protection locked="0"/>
    </xf>
    <xf numFmtId="164" fontId="5" fillId="0" borderId="13" xfId="1" applyFont="1" applyBorder="1" applyAlignment="1" applyProtection="1">
      <alignment horizontal="right"/>
      <protection locked="0"/>
    </xf>
    <xf numFmtId="39" fontId="5" fillId="0" borderId="13" xfId="0" applyNumberFormat="1" applyFont="1" applyBorder="1"/>
    <xf numFmtId="0" fontId="4" fillId="0" borderId="8" xfId="0" applyFont="1" applyBorder="1" applyAlignment="1" applyProtection="1">
      <alignment horizontal="center"/>
      <protection locked="0"/>
    </xf>
    <xf numFmtId="164" fontId="4" fillId="0" borderId="8" xfId="0" applyNumberFormat="1" applyFont="1" applyBorder="1" applyAlignment="1" applyProtection="1">
      <alignment horizontal="center" vertical="center"/>
      <protection locked="0"/>
    </xf>
    <xf numFmtId="164" fontId="5" fillId="0" borderId="12" xfId="1" applyFont="1" applyBorder="1" applyAlignment="1" applyProtection="1">
      <alignment horizontal="center" vertical="center"/>
      <protection locked="0"/>
    </xf>
    <xf numFmtId="164" fontId="5" fillId="0" borderId="12" xfId="1" applyFont="1" applyBorder="1" applyAlignment="1" applyProtection="1">
      <alignment horizontal="right"/>
      <protection locked="0"/>
    </xf>
    <xf numFmtId="39" fontId="5" fillId="0" borderId="12" xfId="0" applyNumberFormat="1" applyFont="1" applyBorder="1"/>
    <xf numFmtId="164" fontId="2" fillId="0" borderId="4" xfId="1" applyFont="1" applyFill="1" applyBorder="1" applyAlignment="1" applyProtection="1">
      <alignment horizontal="right"/>
      <protection locked="0"/>
    </xf>
    <xf numFmtId="39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3" xfId="1" applyFont="1" applyBorder="1" applyAlignment="1" applyProtection="1">
      <alignment horizontal="center"/>
      <protection locked="0"/>
    </xf>
    <xf numFmtId="164" fontId="2" fillId="0" borderId="4" xfId="1" applyFont="1" applyBorder="1" applyAlignment="1" applyProtection="1">
      <alignment horizontal="center"/>
      <protection locked="0"/>
    </xf>
    <xf numFmtId="164" fontId="2" fillId="0" borderId="5" xfId="1" applyFont="1" applyBorder="1" applyAlignment="1" applyProtection="1">
      <alignment horizontal="center"/>
      <protection locked="0"/>
    </xf>
    <xf numFmtId="164" fontId="2" fillId="2" borderId="3" xfId="1" applyFont="1" applyFill="1" applyBorder="1" applyAlignment="1" applyProtection="1">
      <alignment horizontal="right"/>
      <protection locked="0"/>
    </xf>
    <xf numFmtId="164" fontId="5" fillId="0" borderId="0" xfId="0" applyNumberFormat="1" applyFont="1" applyAlignment="1">
      <alignment horizontal="center" vertical="center"/>
    </xf>
    <xf numFmtId="164" fontId="12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left" vertical="top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164" fontId="0" fillId="0" borderId="2" xfId="1" applyFont="1" applyBorder="1" applyAlignment="1" applyProtection="1">
      <alignment horizontal="right"/>
      <protection locked="0"/>
    </xf>
    <xf numFmtId="164" fontId="2" fillId="0" borderId="0" xfId="0" applyNumberFormat="1" applyFont="1"/>
    <xf numFmtId="39" fontId="16" fillId="0" borderId="0" xfId="0" applyNumberFormat="1" applyFont="1" applyBorder="1" applyAlignment="1" applyProtection="1">
      <alignment horizontal="right"/>
      <protection locked="0"/>
    </xf>
    <xf numFmtId="43" fontId="0" fillId="0" borderId="0" xfId="0" applyNumberFormat="1"/>
    <xf numFmtId="43" fontId="17" fillId="0" borderId="0" xfId="0" applyNumberFormat="1" applyFont="1"/>
    <xf numFmtId="0" fontId="3" fillId="0" borderId="0" xfId="0" applyFont="1" applyAlignment="1">
      <alignment horizontal="center"/>
    </xf>
    <xf numFmtId="164" fontId="2" fillId="0" borderId="6" xfId="1" applyFont="1" applyBorder="1" applyAlignment="1" applyProtection="1">
      <alignment horizontal="center"/>
      <protection locked="0"/>
    </xf>
    <xf numFmtId="164" fontId="2" fillId="0" borderId="7" xfId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39" fontId="11" fillId="0" borderId="11" xfId="0" applyNumberFormat="1" applyFont="1" applyBorder="1" applyAlignment="1" applyProtection="1">
      <alignment horizontal="center" vertical="center" wrapText="1"/>
      <protection locked="0"/>
    </xf>
    <xf numFmtId="39" fontId="11" fillId="0" borderId="8" xfId="0" applyNumberFormat="1" applyFont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I17" sqref="I17"/>
    </sheetView>
  </sheetViews>
  <sheetFormatPr defaultRowHeight="15" x14ac:dyDescent="0.25"/>
  <cols>
    <col min="1" max="1" width="13.85546875" customWidth="1"/>
    <col min="2" max="2" width="13.42578125" bestFit="1" customWidth="1"/>
    <col min="3" max="3" width="15.140625" customWidth="1"/>
    <col min="4" max="4" width="16.7109375" customWidth="1"/>
    <col min="5" max="5" width="15.7109375" customWidth="1"/>
    <col min="6" max="6" width="14" customWidth="1"/>
    <col min="7" max="7" width="11.140625" customWidth="1"/>
    <col min="8" max="8" width="11.5703125" bestFit="1" customWidth="1"/>
    <col min="10" max="10" width="13" customWidth="1"/>
    <col min="11" max="11" width="15.140625" customWidth="1"/>
  </cols>
  <sheetData>
    <row r="1" spans="1:12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2" ht="18.75" x14ac:dyDescent="0.3">
      <c r="A2" s="111" t="s">
        <v>73</v>
      </c>
      <c r="B2" s="111"/>
      <c r="C2" s="111"/>
      <c r="D2" s="111"/>
      <c r="E2" s="111"/>
      <c r="F2" s="111"/>
      <c r="G2" s="111"/>
    </row>
    <row r="3" spans="1:12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2" ht="15.75" x14ac:dyDescent="0.25">
      <c r="A4" s="1" t="s">
        <v>1</v>
      </c>
      <c r="B4" s="1"/>
      <c r="C4" s="1" t="s">
        <v>2</v>
      </c>
      <c r="D4" s="1"/>
      <c r="E4" s="76" t="s">
        <v>102</v>
      </c>
      <c r="F4" s="75"/>
      <c r="G4" s="2"/>
    </row>
    <row r="5" spans="1:12" x14ac:dyDescent="0.25">
      <c r="A5" s="3"/>
      <c r="B5" s="3"/>
      <c r="C5" s="3"/>
      <c r="D5" s="3"/>
      <c r="E5" s="3"/>
      <c r="F5" s="3"/>
      <c r="G5" s="3"/>
    </row>
    <row r="6" spans="1:12" ht="15.75" thickBot="1" x14ac:dyDescent="0.3">
      <c r="A6" s="3"/>
      <c r="B6" s="4"/>
      <c r="C6" s="4"/>
      <c r="D6" s="4"/>
      <c r="E6" s="4"/>
      <c r="F6" s="3"/>
      <c r="G6" s="3"/>
      <c r="J6" s="21"/>
      <c r="K6" s="21"/>
      <c r="L6" s="22"/>
    </row>
    <row r="7" spans="1:12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  <c r="J7" s="21"/>
      <c r="K7" s="21"/>
      <c r="L7" s="22"/>
    </row>
    <row r="8" spans="1:12" ht="15.75" thickTop="1" x14ac:dyDescent="0.25">
      <c r="A8" s="18"/>
      <c r="B8" s="11" t="s">
        <v>115</v>
      </c>
      <c r="C8" s="11" t="s">
        <v>8</v>
      </c>
      <c r="D8" s="66"/>
      <c r="E8" s="66">
        <v>159780.31</v>
      </c>
      <c r="F8" s="3"/>
      <c r="G8" s="7"/>
      <c r="J8" s="21"/>
      <c r="K8" s="21"/>
      <c r="L8" s="22"/>
    </row>
    <row r="9" spans="1:12" x14ac:dyDescent="0.25">
      <c r="A9" s="18"/>
      <c r="B9" s="13" t="s">
        <v>9</v>
      </c>
      <c r="C9" s="13" t="s">
        <v>10</v>
      </c>
      <c r="D9" s="71">
        <v>33020.31</v>
      </c>
      <c r="E9" s="71">
        <v>1150</v>
      </c>
      <c r="F9" s="3"/>
      <c r="G9" s="3"/>
      <c r="J9" s="21"/>
      <c r="K9" s="21"/>
      <c r="L9" s="22"/>
    </row>
    <row r="10" spans="1:12" x14ac:dyDescent="0.25">
      <c r="A10" s="18"/>
      <c r="B10" s="13" t="s">
        <v>11</v>
      </c>
      <c r="C10" s="13" t="s">
        <v>10</v>
      </c>
      <c r="D10" s="71">
        <v>0</v>
      </c>
      <c r="E10" s="71">
        <v>1175</v>
      </c>
      <c r="F10" s="3"/>
      <c r="G10" s="3"/>
      <c r="J10" s="21"/>
      <c r="K10" s="21"/>
      <c r="L10" s="22"/>
    </row>
    <row r="11" spans="1:12" x14ac:dyDescent="0.25">
      <c r="A11" s="18"/>
      <c r="B11" s="13" t="s">
        <v>12</v>
      </c>
      <c r="C11" s="13" t="s">
        <v>10</v>
      </c>
      <c r="D11" s="71">
        <v>72800</v>
      </c>
      <c r="E11" s="72">
        <v>74025</v>
      </c>
      <c r="F11" s="3"/>
      <c r="G11" s="3"/>
      <c r="J11" s="21"/>
      <c r="K11" s="21"/>
      <c r="L11" s="22"/>
    </row>
    <row r="12" spans="1:12" x14ac:dyDescent="0.25">
      <c r="A12" s="18"/>
      <c r="B12" s="13" t="s">
        <v>13</v>
      </c>
      <c r="C12" s="13" t="s">
        <v>10</v>
      </c>
      <c r="D12" s="71">
        <v>522288.36</v>
      </c>
      <c r="E12" s="71">
        <v>554413.36</v>
      </c>
      <c r="F12" s="3"/>
      <c r="G12" s="7"/>
      <c r="H12" s="32"/>
      <c r="J12" s="21"/>
      <c r="K12" s="21"/>
      <c r="L12" s="22"/>
    </row>
    <row r="13" spans="1:12" x14ac:dyDescent="0.25">
      <c r="A13" s="18"/>
      <c r="B13" s="13" t="s">
        <v>14</v>
      </c>
      <c r="C13" s="13" t="s">
        <v>10</v>
      </c>
      <c r="D13" s="71">
        <v>0</v>
      </c>
      <c r="E13" s="71">
        <v>143269.13</v>
      </c>
      <c r="F13" s="3"/>
      <c r="G13" s="7"/>
      <c r="H13" s="32"/>
      <c r="J13" s="21"/>
      <c r="K13" s="21"/>
      <c r="L13" s="22"/>
    </row>
    <row r="14" spans="1:12" x14ac:dyDescent="0.25">
      <c r="A14" s="18"/>
      <c r="B14" s="13" t="s">
        <v>15</v>
      </c>
      <c r="C14" s="13" t="s">
        <v>10</v>
      </c>
      <c r="D14" s="71">
        <v>0</v>
      </c>
      <c r="E14" s="71">
        <v>24450</v>
      </c>
      <c r="F14" s="3"/>
      <c r="G14" s="7"/>
      <c r="H14" s="32"/>
      <c r="J14" s="21"/>
      <c r="K14" s="21"/>
      <c r="L14" s="22"/>
    </row>
    <row r="15" spans="1:12" x14ac:dyDescent="0.25">
      <c r="A15" s="18"/>
      <c r="B15" s="13" t="s">
        <v>16</v>
      </c>
      <c r="C15" s="13" t="s">
        <v>10</v>
      </c>
      <c r="D15" s="71">
        <v>4125</v>
      </c>
      <c r="E15" s="71">
        <v>29725</v>
      </c>
      <c r="F15" s="3"/>
      <c r="G15" s="7"/>
      <c r="H15" s="32"/>
      <c r="J15" s="21"/>
      <c r="K15" s="108"/>
      <c r="L15" s="22"/>
    </row>
    <row r="16" spans="1:12" x14ac:dyDescent="0.25">
      <c r="A16" s="18"/>
      <c r="B16" s="13" t="s">
        <v>72</v>
      </c>
      <c r="C16" s="13" t="s">
        <v>10</v>
      </c>
      <c r="D16" s="71">
        <v>0</v>
      </c>
      <c r="E16" s="71">
        <v>68670</v>
      </c>
      <c r="F16" s="3"/>
      <c r="G16" s="3"/>
      <c r="J16" s="108"/>
      <c r="K16" s="21"/>
      <c r="L16" s="22"/>
    </row>
    <row r="17" spans="1:12" x14ac:dyDescent="0.25">
      <c r="A17" s="18"/>
      <c r="B17" s="13" t="s">
        <v>17</v>
      </c>
      <c r="C17" s="13" t="s">
        <v>10</v>
      </c>
      <c r="D17" s="71">
        <v>0</v>
      </c>
      <c r="E17" s="71">
        <v>63635</v>
      </c>
      <c r="F17" s="3"/>
      <c r="G17" s="3"/>
      <c r="J17" s="21"/>
      <c r="K17" s="21"/>
      <c r="L17" s="22"/>
    </row>
    <row r="18" spans="1:12" x14ac:dyDescent="0.25">
      <c r="A18" s="18"/>
      <c r="B18" s="13" t="s">
        <v>18</v>
      </c>
      <c r="C18" s="13" t="s">
        <v>10</v>
      </c>
      <c r="D18" s="71"/>
      <c r="E18" s="71"/>
      <c r="F18" s="3"/>
      <c r="G18" s="3"/>
      <c r="J18" s="20"/>
      <c r="K18" s="20"/>
    </row>
    <row r="19" spans="1:12" x14ac:dyDescent="0.25">
      <c r="A19" s="18"/>
      <c r="B19" s="13" t="s">
        <v>19</v>
      </c>
      <c r="C19" s="13" t="s">
        <v>10</v>
      </c>
      <c r="D19" s="71"/>
      <c r="E19" s="71"/>
      <c r="F19" s="3"/>
      <c r="G19" s="3"/>
      <c r="J19" s="20"/>
    </row>
    <row r="20" spans="1:12" x14ac:dyDescent="0.25">
      <c r="A20" s="18"/>
      <c r="B20" s="13" t="s">
        <v>20</v>
      </c>
      <c r="C20" s="13" t="s">
        <v>10</v>
      </c>
      <c r="D20" s="71"/>
      <c r="E20" s="71"/>
      <c r="F20" s="3"/>
      <c r="G20" s="3"/>
      <c r="K20" s="20"/>
    </row>
    <row r="21" spans="1:12" x14ac:dyDescent="0.25">
      <c r="A21" s="18"/>
      <c r="B21" s="13" t="s">
        <v>50</v>
      </c>
      <c r="C21" s="13"/>
      <c r="D21" s="67"/>
      <c r="E21" s="67"/>
      <c r="F21" s="3"/>
      <c r="G21" s="3"/>
    </row>
    <row r="22" spans="1:12" ht="15.75" thickBot="1" x14ac:dyDescent="0.3">
      <c r="A22" s="18"/>
      <c r="B22" s="15"/>
      <c r="C22" s="15"/>
      <c r="D22" s="68"/>
      <c r="E22" s="68"/>
      <c r="F22" s="3"/>
      <c r="G22" s="3"/>
    </row>
    <row r="23" spans="1:12" ht="16.5" thickTop="1" thickBot="1" x14ac:dyDescent="0.3">
      <c r="A23" s="18" t="s">
        <v>104</v>
      </c>
      <c r="B23" s="102" t="s">
        <v>114</v>
      </c>
      <c r="C23" s="103"/>
      <c r="D23" s="69">
        <f>D24-SUM(D8:D22)</f>
        <v>488059.12999999989</v>
      </c>
      <c r="E23" s="69" t="s">
        <v>103</v>
      </c>
      <c r="F23" s="6"/>
      <c r="G23" s="3"/>
      <c r="H23" t="s">
        <v>53</v>
      </c>
    </row>
    <row r="24" spans="1:12" ht="16.5" thickTop="1" thickBot="1" x14ac:dyDescent="0.3">
      <c r="A24" s="19"/>
      <c r="B24" s="104" t="s">
        <v>21</v>
      </c>
      <c r="C24" s="105"/>
      <c r="D24" s="69">
        <f>IF(SUM(E8:E22)&gt;SUM(D8:D22),SUM(E8:E22),SUM(D8:D22))</f>
        <v>1120292.7999999998</v>
      </c>
      <c r="E24" s="106">
        <f>IF(SUM(F8:F22)&gt;SUM(E8:E22),SUM(F8:F22),SUM(E8:E22))</f>
        <v>1120292.7999999998</v>
      </c>
      <c r="F24" s="3"/>
      <c r="G24" s="3"/>
    </row>
    <row r="25" spans="1:12" ht="16.5" thickTop="1" thickBot="1" x14ac:dyDescent="0.3">
      <c r="A25" s="18" t="s">
        <v>105</v>
      </c>
      <c r="B25" s="104" t="s">
        <v>120</v>
      </c>
      <c r="C25" s="105"/>
      <c r="D25" s="69" t="s">
        <v>103</v>
      </c>
      <c r="E25" s="69">
        <f>D23</f>
        <v>488059.12999999989</v>
      </c>
      <c r="F25" s="3"/>
      <c r="G25" s="3"/>
    </row>
    <row r="26" spans="1:12" ht="15.75" thickTop="1" x14ac:dyDescent="0.25">
      <c r="A26" s="3"/>
      <c r="B26" s="3"/>
      <c r="C26" s="3"/>
      <c r="D26" s="7"/>
      <c r="E26" s="7"/>
      <c r="F26" s="3"/>
      <c r="G26" s="3"/>
    </row>
    <row r="27" spans="1:12" x14ac:dyDescent="0.25">
      <c r="A27" s="3"/>
      <c r="B27" s="3"/>
      <c r="C27" s="3"/>
      <c r="D27" s="3"/>
      <c r="E27" s="3"/>
      <c r="F27" s="3"/>
      <c r="G27" s="3"/>
    </row>
    <row r="28" spans="1:12" x14ac:dyDescent="0.25">
      <c r="A28" s="3"/>
      <c r="B28" s="3"/>
      <c r="C28" s="3"/>
      <c r="D28" s="3"/>
      <c r="E28" s="3"/>
      <c r="F28" s="3"/>
      <c r="G28" s="3"/>
    </row>
    <row r="29" spans="1:12" x14ac:dyDescent="0.25">
      <c r="A29" s="3" t="s">
        <v>22</v>
      </c>
      <c r="B29" s="3"/>
      <c r="C29" s="3"/>
      <c r="D29" s="99"/>
      <c r="E29" s="99"/>
      <c r="F29" s="99"/>
      <c r="G29" s="3"/>
    </row>
    <row r="30" spans="1:12" x14ac:dyDescent="0.25">
      <c r="A30" s="3" t="s">
        <v>23</v>
      </c>
      <c r="B30" s="3"/>
      <c r="C30" s="3"/>
      <c r="D30" s="98" t="s">
        <v>121</v>
      </c>
      <c r="F30" s="98"/>
      <c r="G30" s="3"/>
    </row>
    <row r="31" spans="1:12" x14ac:dyDescent="0.25">
      <c r="A31" s="3" t="s">
        <v>52</v>
      </c>
      <c r="B31" s="3" t="s">
        <v>112</v>
      </c>
      <c r="C31" s="3"/>
      <c r="D31" s="98" t="s">
        <v>24</v>
      </c>
      <c r="E31" s="98"/>
      <c r="F31" s="98"/>
      <c r="G31" s="3"/>
    </row>
    <row r="32" spans="1:12" x14ac:dyDescent="0.25">
      <c r="A32" s="3"/>
      <c r="B32" s="3"/>
      <c r="C32" s="3"/>
      <c r="D32" s="98" t="s">
        <v>25</v>
      </c>
      <c r="E32" s="98"/>
      <c r="F32" s="98"/>
      <c r="G32" s="3"/>
    </row>
    <row r="33" spans="1:7" x14ac:dyDescent="0.25">
      <c r="A33" s="3"/>
      <c r="B33" s="3"/>
      <c r="C33" s="3"/>
      <c r="D33" s="98" t="s">
        <v>26</v>
      </c>
      <c r="E33" s="98"/>
      <c r="F33" s="98"/>
      <c r="G33" s="3"/>
    </row>
    <row r="34" spans="1:7" x14ac:dyDescent="0.25">
      <c r="A34" s="5"/>
      <c r="B34" s="5"/>
      <c r="C34" s="5"/>
      <c r="D34" s="100"/>
      <c r="E34" s="100"/>
      <c r="F34" s="100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15" sqref="H15"/>
    </sheetView>
  </sheetViews>
  <sheetFormatPr defaultRowHeight="15" x14ac:dyDescent="0.25"/>
  <cols>
    <col min="1" max="1" width="11.855468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6" max="6" width="15.28515625" customWidth="1"/>
    <col min="7" max="7" width="10.42578125" bestFit="1" customWidth="1"/>
    <col min="8" max="8" width="11.5703125" bestFit="1" customWidth="1"/>
    <col min="10" max="10" width="12.7109375" customWidth="1"/>
    <col min="11" max="11" width="14.7109375" customWidth="1"/>
  </cols>
  <sheetData>
    <row r="1" spans="1:11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1" ht="18.75" x14ac:dyDescent="0.3">
      <c r="A2" s="111" t="s">
        <v>80</v>
      </c>
      <c r="B2" s="111"/>
      <c r="C2" s="111"/>
      <c r="D2" s="111"/>
      <c r="E2" s="111"/>
      <c r="F2" s="111"/>
      <c r="G2" s="111"/>
    </row>
    <row r="3" spans="1:11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1" ht="15.75" x14ac:dyDescent="0.25">
      <c r="A4" s="1" t="s">
        <v>1</v>
      </c>
      <c r="B4" s="1"/>
      <c r="C4" s="1" t="s">
        <v>0</v>
      </c>
      <c r="D4" s="1"/>
      <c r="E4" s="1" t="s">
        <v>101</v>
      </c>
      <c r="F4" s="1"/>
      <c r="G4" s="2"/>
    </row>
    <row r="5" spans="1:11" x14ac:dyDescent="0.25">
      <c r="A5" s="3"/>
      <c r="B5" s="3"/>
      <c r="C5" s="3"/>
      <c r="D5" s="3"/>
      <c r="E5" s="3"/>
      <c r="F5" s="3"/>
      <c r="G5" s="3"/>
    </row>
    <row r="6" spans="1:11" ht="15.75" thickBot="1" x14ac:dyDescent="0.3">
      <c r="A6" s="3"/>
      <c r="B6" s="4"/>
      <c r="C6" s="4"/>
      <c r="D6" s="4"/>
      <c r="E6" s="4"/>
      <c r="F6" s="3"/>
      <c r="G6" s="3"/>
      <c r="J6" s="22"/>
      <c r="K6" s="22"/>
    </row>
    <row r="7" spans="1:11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  <c r="I7" s="22"/>
      <c r="J7" s="21"/>
      <c r="K7" s="21"/>
    </row>
    <row r="8" spans="1:11" ht="15.75" thickTop="1" x14ac:dyDescent="0.25">
      <c r="A8" s="18"/>
      <c r="B8" s="92" t="s">
        <v>115</v>
      </c>
      <c r="C8" s="92" t="s">
        <v>8</v>
      </c>
      <c r="D8" s="66"/>
      <c r="E8" s="66">
        <v>240545</v>
      </c>
      <c r="F8" s="3"/>
      <c r="G8" s="3"/>
      <c r="I8" s="22"/>
      <c r="J8" s="21"/>
      <c r="K8" s="21"/>
    </row>
    <row r="9" spans="1:11" x14ac:dyDescent="0.25">
      <c r="A9" s="18"/>
      <c r="B9" s="93" t="s">
        <v>9</v>
      </c>
      <c r="C9" s="93" t="s">
        <v>10</v>
      </c>
      <c r="D9" s="71">
        <v>22450</v>
      </c>
      <c r="E9" s="71">
        <v>750</v>
      </c>
      <c r="F9" s="3"/>
      <c r="G9" s="3"/>
      <c r="I9" s="22"/>
      <c r="J9" s="21"/>
      <c r="K9" s="21"/>
    </row>
    <row r="10" spans="1:11" x14ac:dyDescent="0.25">
      <c r="A10" s="18"/>
      <c r="B10" s="93" t="s">
        <v>11</v>
      </c>
      <c r="C10" s="93" t="s">
        <v>10</v>
      </c>
      <c r="D10" s="71">
        <v>0</v>
      </c>
      <c r="E10" s="71">
        <v>800</v>
      </c>
      <c r="F10" s="3"/>
      <c r="G10" s="3"/>
      <c r="I10" s="22"/>
      <c r="J10" s="21"/>
      <c r="K10" s="21"/>
    </row>
    <row r="11" spans="1:11" x14ac:dyDescent="0.25">
      <c r="A11" s="18"/>
      <c r="B11" s="93" t="s">
        <v>12</v>
      </c>
      <c r="C11" s="93" t="s">
        <v>10</v>
      </c>
      <c r="D11" s="71">
        <v>2350</v>
      </c>
      <c r="E11" s="71">
        <v>9257</v>
      </c>
      <c r="F11" s="3"/>
      <c r="G11" s="3"/>
      <c r="I11" s="22"/>
      <c r="J11" s="21"/>
      <c r="K11" s="21"/>
    </row>
    <row r="12" spans="1:11" x14ac:dyDescent="0.25">
      <c r="A12" s="18"/>
      <c r="B12" s="93" t="s">
        <v>13</v>
      </c>
      <c r="C12" s="93" t="s">
        <v>10</v>
      </c>
      <c r="D12" s="71">
        <v>40000</v>
      </c>
      <c r="E12" s="71">
        <v>800</v>
      </c>
      <c r="F12" s="3"/>
      <c r="G12" s="7"/>
      <c r="H12" s="32"/>
      <c r="I12" s="22"/>
      <c r="J12" s="21"/>
      <c r="K12" s="25"/>
    </row>
    <row r="13" spans="1:11" x14ac:dyDescent="0.25">
      <c r="A13" s="18"/>
      <c r="B13" s="93" t="s">
        <v>14</v>
      </c>
      <c r="C13" s="93" t="s">
        <v>10</v>
      </c>
      <c r="D13" s="71">
        <v>39000</v>
      </c>
      <c r="E13" s="71">
        <v>800</v>
      </c>
      <c r="F13" s="3"/>
      <c r="G13" s="3"/>
      <c r="I13" s="22"/>
      <c r="J13" s="21"/>
      <c r="K13" s="21"/>
    </row>
    <row r="14" spans="1:11" x14ac:dyDescent="0.25">
      <c r="A14" s="18"/>
      <c r="B14" s="93" t="s">
        <v>15</v>
      </c>
      <c r="C14" s="93" t="s">
        <v>10</v>
      </c>
      <c r="D14" s="71">
        <v>22400</v>
      </c>
      <c r="E14" s="71">
        <v>800</v>
      </c>
      <c r="F14" s="3"/>
      <c r="G14" s="3"/>
      <c r="I14" s="22"/>
      <c r="J14" s="21"/>
      <c r="K14" s="21"/>
    </row>
    <row r="15" spans="1:11" x14ac:dyDescent="0.25">
      <c r="A15" s="18"/>
      <c r="B15" s="93" t="s">
        <v>16</v>
      </c>
      <c r="C15" s="93" t="s">
        <v>10</v>
      </c>
      <c r="D15" s="71">
        <v>20000</v>
      </c>
      <c r="E15" s="71">
        <v>800</v>
      </c>
      <c r="F15" s="3"/>
      <c r="G15" s="3"/>
      <c r="I15" s="22"/>
      <c r="J15" s="21"/>
      <c r="K15" s="21"/>
    </row>
    <row r="16" spans="1:11" x14ac:dyDescent="0.25">
      <c r="A16" s="18"/>
      <c r="B16" s="93" t="s">
        <v>72</v>
      </c>
      <c r="C16" s="93" t="s">
        <v>10</v>
      </c>
      <c r="D16" s="71">
        <v>0</v>
      </c>
      <c r="E16" s="71">
        <v>800</v>
      </c>
      <c r="F16" s="3"/>
      <c r="G16" s="3"/>
      <c r="I16" s="22"/>
      <c r="J16" s="21"/>
      <c r="K16" s="21"/>
    </row>
    <row r="17" spans="1:11" x14ac:dyDescent="0.25">
      <c r="A17" s="18"/>
      <c r="B17" s="93" t="s">
        <v>17</v>
      </c>
      <c r="C17" s="93" t="s">
        <v>10</v>
      </c>
      <c r="D17" s="71">
        <v>0</v>
      </c>
      <c r="E17" s="71">
        <v>800</v>
      </c>
      <c r="F17" s="3"/>
      <c r="G17" s="3"/>
      <c r="I17" s="22"/>
      <c r="J17" s="21"/>
      <c r="K17" s="21"/>
    </row>
    <row r="18" spans="1:11" x14ac:dyDescent="0.25">
      <c r="A18" s="18"/>
      <c r="B18" s="93" t="s">
        <v>18</v>
      </c>
      <c r="C18" s="93" t="s">
        <v>10</v>
      </c>
      <c r="D18" s="71"/>
      <c r="E18" s="71"/>
      <c r="F18" s="3"/>
      <c r="G18" s="3"/>
      <c r="I18" s="22"/>
      <c r="J18" s="21"/>
      <c r="K18" s="21"/>
    </row>
    <row r="19" spans="1:11" x14ac:dyDescent="0.25">
      <c r="A19" s="18"/>
      <c r="B19" s="93" t="s">
        <v>19</v>
      </c>
      <c r="C19" s="93" t="s">
        <v>10</v>
      </c>
      <c r="D19" s="71"/>
      <c r="E19" s="71"/>
      <c r="F19" s="3"/>
      <c r="G19" s="3"/>
      <c r="I19" s="22"/>
      <c r="J19" s="21"/>
      <c r="K19" s="21"/>
    </row>
    <row r="20" spans="1:11" x14ac:dyDescent="0.25">
      <c r="A20" s="18"/>
      <c r="B20" s="93" t="s">
        <v>20</v>
      </c>
      <c r="C20" s="93" t="s">
        <v>10</v>
      </c>
      <c r="D20" s="71"/>
      <c r="E20" s="71"/>
      <c r="F20" s="3"/>
      <c r="G20" s="3"/>
      <c r="I20" s="22"/>
      <c r="J20" s="21"/>
      <c r="K20" s="21"/>
    </row>
    <row r="21" spans="1:11" x14ac:dyDescent="0.25">
      <c r="A21" s="18"/>
      <c r="B21" s="93" t="s">
        <v>50</v>
      </c>
      <c r="C21" s="93"/>
      <c r="D21" s="67"/>
      <c r="E21" s="67"/>
      <c r="F21" s="3"/>
      <c r="G21" s="3"/>
      <c r="I21" s="22"/>
      <c r="J21" s="24"/>
      <c r="K21" s="24"/>
    </row>
    <row r="22" spans="1:11" ht="15.75" thickBot="1" x14ac:dyDescent="0.3">
      <c r="A22" s="18"/>
      <c r="B22" s="94"/>
      <c r="C22" s="94"/>
      <c r="D22" s="68"/>
      <c r="E22" s="68"/>
      <c r="F22" s="3"/>
      <c r="G22" s="3"/>
      <c r="I22" s="22"/>
      <c r="J22" s="24"/>
      <c r="K22" s="24"/>
    </row>
    <row r="23" spans="1:11" ht="16.5" thickTop="1" thickBot="1" x14ac:dyDescent="0.3">
      <c r="A23" s="18"/>
      <c r="B23" s="112" t="s">
        <v>110</v>
      </c>
      <c r="C23" s="113"/>
      <c r="D23" s="69">
        <f>D24-SUM(D8:D22)</f>
        <v>109952</v>
      </c>
      <c r="E23" s="69">
        <f>E24-SUM(E8:E22)</f>
        <v>0</v>
      </c>
      <c r="F23" s="6"/>
      <c r="G23" s="3"/>
      <c r="I23" s="22"/>
      <c r="J23" s="22"/>
      <c r="K23" s="22"/>
    </row>
    <row r="24" spans="1:11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256152</v>
      </c>
      <c r="E24" s="69">
        <f>IF(SUM(F8:F22)&gt;SUM(E8:E22),SUM(F8:F22),SUM(E8:E22))</f>
        <v>256152</v>
      </c>
      <c r="F24" s="3"/>
      <c r="G24" s="3"/>
      <c r="I24" s="22"/>
      <c r="J24" s="22"/>
      <c r="K24" s="24"/>
    </row>
    <row r="25" spans="1:11" ht="16.5" thickTop="1" thickBot="1" x14ac:dyDescent="0.3">
      <c r="A25" s="18"/>
      <c r="B25" s="112" t="s">
        <v>111</v>
      </c>
      <c r="C25" s="113"/>
      <c r="D25" s="69">
        <f>E23</f>
        <v>0</v>
      </c>
      <c r="E25" s="69">
        <f>D23</f>
        <v>109952</v>
      </c>
      <c r="F25" s="3"/>
      <c r="G25" s="3"/>
      <c r="I25" s="22"/>
      <c r="J25" s="22"/>
      <c r="K25" s="22"/>
    </row>
    <row r="26" spans="1:11" ht="15.75" thickTop="1" x14ac:dyDescent="0.25">
      <c r="A26" s="3"/>
      <c r="B26" s="3"/>
      <c r="C26" s="3"/>
      <c r="D26" s="7"/>
      <c r="E26" s="7"/>
      <c r="F26" s="3"/>
      <c r="G26" s="3"/>
      <c r="I26" s="22"/>
      <c r="J26" s="22"/>
      <c r="K26" s="24"/>
    </row>
    <row r="27" spans="1:11" x14ac:dyDescent="0.25">
      <c r="A27" s="3"/>
      <c r="B27" s="3"/>
      <c r="C27" s="3"/>
      <c r="D27" s="3"/>
      <c r="E27" s="3"/>
      <c r="F27" s="3"/>
      <c r="G27" s="3"/>
      <c r="I27" s="22"/>
      <c r="J27" s="22"/>
      <c r="K27" s="22"/>
    </row>
    <row r="28" spans="1:11" x14ac:dyDescent="0.25">
      <c r="A28" s="3"/>
      <c r="B28" s="3"/>
      <c r="C28" s="3"/>
      <c r="D28" s="3"/>
      <c r="E28" s="3"/>
      <c r="F28" s="3"/>
      <c r="G28" s="3"/>
    </row>
    <row r="29" spans="1:11" x14ac:dyDescent="0.25">
      <c r="A29" s="3" t="s">
        <v>22</v>
      </c>
      <c r="B29" s="3"/>
      <c r="C29" s="3"/>
      <c r="D29" s="3"/>
      <c r="E29" s="3"/>
      <c r="F29" s="3"/>
      <c r="G29" s="3"/>
    </row>
    <row r="30" spans="1:11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11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1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G17" sqref="G17"/>
    </sheetView>
  </sheetViews>
  <sheetFormatPr defaultRowHeight="15" x14ac:dyDescent="0.25"/>
  <cols>
    <col min="1" max="1" width="13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9" width="10.5703125" bestFit="1" customWidth="1"/>
    <col min="11" max="11" width="13.140625" customWidth="1"/>
    <col min="12" max="12" width="12.85546875" customWidth="1"/>
  </cols>
  <sheetData>
    <row r="1" spans="1:12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2" ht="18.75" x14ac:dyDescent="0.3">
      <c r="A2" s="111" t="s">
        <v>107</v>
      </c>
      <c r="B2" s="111"/>
      <c r="C2" s="111"/>
      <c r="D2" s="111"/>
      <c r="E2" s="111"/>
      <c r="F2" s="111"/>
      <c r="G2" s="111"/>
    </row>
    <row r="3" spans="1:12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2" ht="15.75" x14ac:dyDescent="0.25">
      <c r="A4" s="1" t="s">
        <v>1</v>
      </c>
      <c r="B4" s="1"/>
      <c r="C4" s="1" t="s">
        <v>27</v>
      </c>
      <c r="D4" s="1"/>
      <c r="E4" s="1" t="s">
        <v>100</v>
      </c>
      <c r="F4" s="1"/>
      <c r="G4" s="2"/>
    </row>
    <row r="5" spans="1:12" x14ac:dyDescent="0.25">
      <c r="A5" s="3"/>
      <c r="B5" s="3"/>
      <c r="C5" s="3" t="s">
        <v>28</v>
      </c>
      <c r="D5" s="3"/>
      <c r="E5" s="3"/>
      <c r="F5" s="3"/>
      <c r="G5" s="3"/>
    </row>
    <row r="6" spans="1:12" ht="15.75" thickBot="1" x14ac:dyDescent="0.3">
      <c r="A6" s="3"/>
      <c r="B6" s="4"/>
      <c r="C6" s="4"/>
      <c r="D6" s="4"/>
      <c r="E6" s="4"/>
      <c r="F6" s="3"/>
      <c r="G6" s="3"/>
    </row>
    <row r="7" spans="1:12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2" ht="15.75" thickTop="1" x14ac:dyDescent="0.25">
      <c r="A8" s="18"/>
      <c r="B8" s="11" t="s">
        <v>115</v>
      </c>
      <c r="C8" s="11" t="s">
        <v>8</v>
      </c>
      <c r="D8" s="66"/>
      <c r="E8" s="66">
        <v>49616.380000000005</v>
      </c>
      <c r="F8" s="3"/>
      <c r="G8" s="3"/>
      <c r="I8" s="20"/>
      <c r="K8" s="21"/>
      <c r="L8" s="21"/>
    </row>
    <row r="9" spans="1:12" x14ac:dyDescent="0.25">
      <c r="A9" s="18"/>
      <c r="B9" s="13" t="s">
        <v>9</v>
      </c>
      <c r="C9" s="13" t="s">
        <v>10</v>
      </c>
      <c r="D9" s="71">
        <v>0</v>
      </c>
      <c r="E9" s="71">
        <v>800</v>
      </c>
      <c r="F9" s="3"/>
      <c r="G9" s="3"/>
      <c r="K9" s="21"/>
      <c r="L9" s="21"/>
    </row>
    <row r="10" spans="1:12" x14ac:dyDescent="0.25">
      <c r="A10" s="18"/>
      <c r="B10" s="13" t="s">
        <v>11</v>
      </c>
      <c r="C10" s="13" t="s">
        <v>10</v>
      </c>
      <c r="D10" s="71">
        <v>15000</v>
      </c>
      <c r="E10" s="71">
        <v>825</v>
      </c>
      <c r="F10" s="3"/>
      <c r="G10" s="3"/>
      <c r="K10" s="21"/>
      <c r="L10" s="21"/>
    </row>
    <row r="11" spans="1:12" x14ac:dyDescent="0.25">
      <c r="A11" s="18"/>
      <c r="B11" s="13" t="s">
        <v>12</v>
      </c>
      <c r="C11" s="13" t="s">
        <v>10</v>
      </c>
      <c r="D11" s="71">
        <v>12000</v>
      </c>
      <c r="E11" s="71">
        <v>850</v>
      </c>
      <c r="F11" s="3"/>
      <c r="G11" s="3"/>
      <c r="K11" s="21"/>
      <c r="L11" s="21"/>
    </row>
    <row r="12" spans="1:12" x14ac:dyDescent="0.25">
      <c r="A12" s="18"/>
      <c r="B12" s="13" t="s">
        <v>13</v>
      </c>
      <c r="C12" s="13" t="s">
        <v>10</v>
      </c>
      <c r="D12" s="71">
        <v>2475</v>
      </c>
      <c r="E12" s="71">
        <v>850</v>
      </c>
      <c r="F12" s="3"/>
      <c r="G12" s="3"/>
      <c r="K12" s="21"/>
      <c r="L12" s="21"/>
    </row>
    <row r="13" spans="1:12" x14ac:dyDescent="0.25">
      <c r="A13" s="18"/>
      <c r="B13" s="13" t="s">
        <v>14</v>
      </c>
      <c r="C13" s="13" t="s">
        <v>10</v>
      </c>
      <c r="D13" s="71">
        <v>1000</v>
      </c>
      <c r="E13" s="71">
        <v>2235</v>
      </c>
      <c r="F13" s="3"/>
      <c r="G13" s="3"/>
      <c r="K13" s="21"/>
      <c r="L13" s="21"/>
    </row>
    <row r="14" spans="1:12" x14ac:dyDescent="0.25">
      <c r="A14" s="18"/>
      <c r="B14" s="13" t="s">
        <v>15</v>
      </c>
      <c r="C14" s="13" t="s">
        <v>10</v>
      </c>
      <c r="D14" s="71">
        <v>0</v>
      </c>
      <c r="E14" s="71">
        <v>825</v>
      </c>
      <c r="F14" s="3"/>
      <c r="G14" s="3"/>
      <c r="K14" s="21"/>
      <c r="L14" s="23"/>
    </row>
    <row r="15" spans="1:12" x14ac:dyDescent="0.25">
      <c r="A15" s="18"/>
      <c r="B15" s="13" t="s">
        <v>16</v>
      </c>
      <c r="C15" s="13" t="s">
        <v>10</v>
      </c>
      <c r="D15" s="71">
        <v>2500</v>
      </c>
      <c r="E15" s="71">
        <v>825</v>
      </c>
      <c r="F15" s="3"/>
      <c r="G15" s="3"/>
      <c r="H15" s="32"/>
      <c r="I15" s="32"/>
      <c r="K15" s="21"/>
      <c r="L15" s="21"/>
    </row>
    <row r="16" spans="1:12" x14ac:dyDescent="0.25">
      <c r="A16" s="18"/>
      <c r="B16" s="13" t="s">
        <v>72</v>
      </c>
      <c r="C16" s="13" t="s">
        <v>10</v>
      </c>
      <c r="D16" s="71">
        <v>12000</v>
      </c>
      <c r="E16" s="71">
        <v>825</v>
      </c>
      <c r="F16" s="3"/>
      <c r="G16" s="3"/>
      <c r="K16" s="21"/>
      <c r="L16" s="21"/>
    </row>
    <row r="17" spans="1:12" x14ac:dyDescent="0.25">
      <c r="A17" s="18"/>
      <c r="B17" s="13" t="s">
        <v>17</v>
      </c>
      <c r="C17" s="13" t="s">
        <v>10</v>
      </c>
      <c r="D17" s="71">
        <v>0</v>
      </c>
      <c r="E17" s="71">
        <v>5230.8</v>
      </c>
      <c r="F17" s="3"/>
      <c r="G17" s="3"/>
      <c r="K17" s="21"/>
      <c r="L17" s="21"/>
    </row>
    <row r="18" spans="1:12" x14ac:dyDescent="0.25">
      <c r="A18" s="18"/>
      <c r="B18" s="13" t="s">
        <v>18</v>
      </c>
      <c r="C18" s="13" t="s">
        <v>10</v>
      </c>
      <c r="D18" s="71"/>
      <c r="E18" s="71"/>
      <c r="F18" s="3"/>
      <c r="G18" s="3"/>
      <c r="K18" s="21"/>
      <c r="L18" s="21"/>
    </row>
    <row r="19" spans="1:12" x14ac:dyDescent="0.25">
      <c r="A19" s="18"/>
      <c r="B19" s="13" t="s">
        <v>19</v>
      </c>
      <c r="C19" s="13" t="s">
        <v>10</v>
      </c>
      <c r="D19" s="71"/>
      <c r="E19" s="71"/>
      <c r="F19" s="3"/>
      <c r="G19" s="3"/>
      <c r="K19" s="21"/>
      <c r="L19" s="21"/>
    </row>
    <row r="20" spans="1:12" x14ac:dyDescent="0.25">
      <c r="A20" s="18"/>
      <c r="B20" s="13" t="s">
        <v>20</v>
      </c>
      <c r="C20" s="13" t="s">
        <v>10</v>
      </c>
      <c r="D20" s="71"/>
      <c r="E20" s="71"/>
      <c r="F20" s="3"/>
      <c r="G20" s="3"/>
      <c r="K20" s="22"/>
      <c r="L20" s="22"/>
    </row>
    <row r="21" spans="1:12" x14ac:dyDescent="0.25">
      <c r="A21" s="18"/>
      <c r="B21" s="13" t="s">
        <v>50</v>
      </c>
      <c r="C21" s="13"/>
      <c r="D21" s="67"/>
      <c r="E21" s="67"/>
      <c r="F21" s="3"/>
      <c r="G21" s="3"/>
      <c r="K21" s="24"/>
      <c r="L21" s="24"/>
    </row>
    <row r="22" spans="1:12" ht="15.75" thickBot="1" x14ac:dyDescent="0.3">
      <c r="A22" s="18"/>
      <c r="B22" s="15"/>
      <c r="C22" s="15"/>
      <c r="D22" s="16"/>
      <c r="E22" s="16"/>
      <c r="F22" s="3"/>
      <c r="G22" s="3"/>
      <c r="K22" s="22"/>
      <c r="L22" s="22"/>
    </row>
    <row r="23" spans="1:12" ht="16.5" thickTop="1" thickBot="1" x14ac:dyDescent="0.3">
      <c r="A23" s="18"/>
      <c r="B23" s="114" t="s">
        <v>110</v>
      </c>
      <c r="C23" s="115"/>
      <c r="D23" s="17">
        <f>D24-SUM(D8:D22)</f>
        <v>17907.180000000008</v>
      </c>
      <c r="E23" s="17">
        <f>E24-SUM(E8:E22)</f>
        <v>0</v>
      </c>
      <c r="F23" s="6"/>
      <c r="G23" s="3"/>
    </row>
    <row r="24" spans="1:12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62882.180000000008</v>
      </c>
      <c r="E24" s="17">
        <f>IF(SUM(F8:F22)&gt;SUM(E8:E22),SUM(F8:F22),SUM(E8:E22))</f>
        <v>62882.180000000008</v>
      </c>
      <c r="F24" s="3"/>
      <c r="G24" s="3"/>
      <c r="I24" s="20"/>
    </row>
    <row r="25" spans="1:12" ht="16.5" thickTop="1" thickBot="1" x14ac:dyDescent="0.3">
      <c r="A25" s="18"/>
      <c r="B25" s="114" t="s">
        <v>111</v>
      </c>
      <c r="C25" s="115"/>
      <c r="D25" s="17">
        <f>E23</f>
        <v>0</v>
      </c>
      <c r="E25" s="17">
        <f>D23</f>
        <v>17907.180000000008</v>
      </c>
      <c r="F25" s="3"/>
      <c r="G25" s="3"/>
    </row>
    <row r="26" spans="1:12" ht="15.75" thickTop="1" x14ac:dyDescent="0.25">
      <c r="A26" s="3"/>
      <c r="B26" s="3"/>
      <c r="C26" s="3"/>
      <c r="D26" s="7"/>
      <c r="E26" s="7"/>
      <c r="F26" s="3"/>
      <c r="G26" s="3"/>
    </row>
    <row r="27" spans="1:12" x14ac:dyDescent="0.25">
      <c r="A27" s="3"/>
      <c r="B27" s="3"/>
      <c r="C27" s="3"/>
      <c r="D27" s="3"/>
      <c r="E27" s="3"/>
      <c r="F27" s="3"/>
      <c r="G27" s="3"/>
    </row>
    <row r="28" spans="1:12" x14ac:dyDescent="0.25">
      <c r="A28" s="3"/>
      <c r="B28" s="3"/>
      <c r="C28" s="3"/>
      <c r="D28" s="3"/>
      <c r="E28" s="3"/>
      <c r="F28" s="3"/>
      <c r="G28" s="3"/>
    </row>
    <row r="29" spans="1:12" x14ac:dyDescent="0.25">
      <c r="A29" s="3" t="s">
        <v>22</v>
      </c>
      <c r="B29" s="3"/>
      <c r="C29" s="3"/>
      <c r="D29" s="3"/>
      <c r="E29" s="3"/>
      <c r="F29" s="3"/>
      <c r="G29" s="3"/>
    </row>
    <row r="30" spans="1:12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12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2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>
      <selection activeCell="I14" sqref="I14"/>
    </sheetView>
  </sheetViews>
  <sheetFormatPr defaultRowHeight="15" x14ac:dyDescent="0.25"/>
  <cols>
    <col min="1" max="1" width="13.71093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11" max="11" width="10.7109375" customWidth="1"/>
    <col min="12" max="12" width="11.42578125" customWidth="1"/>
  </cols>
  <sheetData>
    <row r="1" spans="1:12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2" ht="18.75" x14ac:dyDescent="0.3">
      <c r="A2" s="111" t="s">
        <v>79</v>
      </c>
      <c r="B2" s="111"/>
      <c r="C2" s="111"/>
      <c r="D2" s="111"/>
      <c r="E2" s="111"/>
      <c r="F2" s="111"/>
      <c r="G2" s="111"/>
    </row>
    <row r="3" spans="1:12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2" ht="15.75" x14ac:dyDescent="0.25">
      <c r="A4" s="1" t="s">
        <v>1</v>
      </c>
      <c r="B4" s="1"/>
      <c r="C4" s="1" t="s">
        <v>29</v>
      </c>
      <c r="D4" s="1"/>
      <c r="E4" s="1" t="s">
        <v>99</v>
      </c>
      <c r="F4" s="1"/>
      <c r="G4" s="2"/>
    </row>
    <row r="5" spans="1:12" x14ac:dyDescent="0.25">
      <c r="A5" s="3"/>
      <c r="B5" s="3"/>
      <c r="C5" s="3" t="s">
        <v>30</v>
      </c>
      <c r="D5" s="3"/>
      <c r="E5" s="3"/>
      <c r="F5" s="3"/>
      <c r="G5" s="3"/>
    </row>
    <row r="6" spans="1:12" ht="15.75" thickBot="1" x14ac:dyDescent="0.3">
      <c r="A6" s="3"/>
      <c r="B6" s="4"/>
      <c r="C6" s="4"/>
      <c r="D6" s="4"/>
      <c r="E6" s="4"/>
      <c r="F6" s="3"/>
      <c r="G6" s="3"/>
    </row>
    <row r="7" spans="1:12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2" ht="15.75" thickTop="1" x14ac:dyDescent="0.25">
      <c r="A8" s="18"/>
      <c r="B8" s="92" t="s">
        <v>115</v>
      </c>
      <c r="C8" s="92" t="s">
        <v>8</v>
      </c>
      <c r="D8" s="66"/>
      <c r="E8" s="66">
        <v>0</v>
      </c>
      <c r="F8" s="3"/>
      <c r="G8" s="3"/>
    </row>
    <row r="9" spans="1:12" x14ac:dyDescent="0.25">
      <c r="A9" s="18"/>
      <c r="B9" s="93" t="s">
        <v>9</v>
      </c>
      <c r="C9" s="93" t="s">
        <v>10</v>
      </c>
      <c r="D9" s="71">
        <v>0</v>
      </c>
      <c r="E9" s="71">
        <v>250</v>
      </c>
      <c r="F9" s="3"/>
      <c r="G9" s="3"/>
    </row>
    <row r="10" spans="1:12" x14ac:dyDescent="0.25">
      <c r="A10" s="18"/>
      <c r="B10" s="93" t="s">
        <v>11</v>
      </c>
      <c r="C10" s="93" t="s">
        <v>10</v>
      </c>
      <c r="D10" s="71">
        <v>0</v>
      </c>
      <c r="E10" s="71">
        <v>275</v>
      </c>
      <c r="F10" s="3"/>
      <c r="G10" s="3"/>
      <c r="K10" s="21"/>
      <c r="L10" s="21"/>
    </row>
    <row r="11" spans="1:12" x14ac:dyDescent="0.25">
      <c r="A11" s="18"/>
      <c r="B11" s="93" t="s">
        <v>12</v>
      </c>
      <c r="C11" s="93" t="s">
        <v>10</v>
      </c>
      <c r="D11" s="71">
        <v>0</v>
      </c>
      <c r="E11" s="71">
        <v>275</v>
      </c>
      <c r="F11" s="3"/>
      <c r="G11" s="3"/>
      <c r="K11" s="21"/>
      <c r="L11" s="21"/>
    </row>
    <row r="12" spans="1:12" x14ac:dyDescent="0.25">
      <c r="A12" s="18"/>
      <c r="B12" s="93" t="s">
        <v>13</v>
      </c>
      <c r="C12" s="93" t="s">
        <v>10</v>
      </c>
      <c r="D12" s="71">
        <v>800</v>
      </c>
      <c r="E12" s="71">
        <v>250</v>
      </c>
      <c r="F12" s="3"/>
      <c r="G12" s="3"/>
      <c r="K12" s="21"/>
      <c r="L12" s="21"/>
    </row>
    <row r="13" spans="1:12" x14ac:dyDescent="0.25">
      <c r="A13" s="18"/>
      <c r="B13" s="93" t="s">
        <v>14</v>
      </c>
      <c r="C13" s="93" t="s">
        <v>10</v>
      </c>
      <c r="D13" s="71">
        <v>0</v>
      </c>
      <c r="E13" s="71">
        <v>225</v>
      </c>
      <c r="F13" s="3"/>
      <c r="G13" s="3"/>
      <c r="H13" s="32"/>
      <c r="I13" s="32"/>
      <c r="K13" s="21"/>
      <c r="L13" s="21"/>
    </row>
    <row r="14" spans="1:12" x14ac:dyDescent="0.25">
      <c r="A14" s="18"/>
      <c r="B14" s="93" t="s">
        <v>15</v>
      </c>
      <c r="C14" s="93" t="s">
        <v>10</v>
      </c>
      <c r="D14" s="71">
        <v>0</v>
      </c>
      <c r="E14" s="71">
        <v>225</v>
      </c>
      <c r="F14" s="3"/>
      <c r="G14" s="3"/>
      <c r="K14" s="21"/>
      <c r="L14" s="21"/>
    </row>
    <row r="15" spans="1:12" x14ac:dyDescent="0.25">
      <c r="A15" s="18"/>
      <c r="B15" s="93" t="s">
        <v>16</v>
      </c>
      <c r="C15" s="93" t="s">
        <v>10</v>
      </c>
      <c r="D15" s="71">
        <v>700</v>
      </c>
      <c r="E15" s="71">
        <v>225</v>
      </c>
      <c r="F15" s="3"/>
      <c r="G15" s="3"/>
      <c r="K15" s="21"/>
      <c r="L15" s="21"/>
    </row>
    <row r="16" spans="1:12" x14ac:dyDescent="0.25">
      <c r="A16" s="18"/>
      <c r="B16" s="93" t="s">
        <v>72</v>
      </c>
      <c r="C16" s="93" t="s">
        <v>10</v>
      </c>
      <c r="D16" s="71">
        <v>0</v>
      </c>
      <c r="E16" s="71">
        <v>225</v>
      </c>
      <c r="F16" s="3"/>
      <c r="G16" s="3"/>
      <c r="K16" s="21"/>
      <c r="L16" s="21"/>
    </row>
    <row r="17" spans="1:15" x14ac:dyDescent="0.25">
      <c r="A17" s="18"/>
      <c r="B17" s="93" t="s">
        <v>17</v>
      </c>
      <c r="C17" s="93" t="s">
        <v>10</v>
      </c>
      <c r="D17" s="71">
        <v>675</v>
      </c>
      <c r="E17" s="71">
        <v>225</v>
      </c>
      <c r="F17" s="3"/>
      <c r="G17" s="3"/>
      <c r="K17" s="21"/>
      <c r="L17" s="21"/>
    </row>
    <row r="18" spans="1:15" x14ac:dyDescent="0.25">
      <c r="A18" s="18"/>
      <c r="B18" s="93" t="s">
        <v>18</v>
      </c>
      <c r="C18" s="93" t="s">
        <v>10</v>
      </c>
      <c r="D18" s="71"/>
      <c r="E18" s="71"/>
      <c r="F18" s="3"/>
      <c r="G18" s="3"/>
      <c r="K18" s="21"/>
      <c r="L18" s="21"/>
    </row>
    <row r="19" spans="1:15" x14ac:dyDescent="0.25">
      <c r="A19" s="18"/>
      <c r="B19" s="93" t="s">
        <v>19</v>
      </c>
      <c r="C19" s="93" t="s">
        <v>10</v>
      </c>
      <c r="D19" s="71"/>
      <c r="E19" s="71"/>
      <c r="F19" s="3"/>
      <c r="G19" s="3"/>
      <c r="K19" s="22"/>
      <c r="L19" s="21"/>
    </row>
    <row r="20" spans="1:15" x14ac:dyDescent="0.25">
      <c r="A20" s="18"/>
      <c r="B20" s="93" t="s">
        <v>20</v>
      </c>
      <c r="C20" s="93" t="s">
        <v>10</v>
      </c>
      <c r="D20" s="71"/>
      <c r="E20" s="71"/>
      <c r="F20" s="3"/>
      <c r="G20" s="3"/>
      <c r="K20" s="22"/>
      <c r="L20" s="21"/>
    </row>
    <row r="21" spans="1:15" x14ac:dyDescent="0.25">
      <c r="A21" s="18"/>
      <c r="B21" s="93" t="s">
        <v>50</v>
      </c>
      <c r="C21" s="93"/>
      <c r="D21" s="67"/>
      <c r="E21" s="67"/>
      <c r="F21" s="3"/>
      <c r="G21" s="3"/>
    </row>
    <row r="22" spans="1:15" ht="15.75" thickBot="1" x14ac:dyDescent="0.3">
      <c r="A22" s="18"/>
      <c r="B22" s="94"/>
      <c r="C22" s="94"/>
      <c r="D22" s="68"/>
      <c r="E22" s="68"/>
      <c r="F22" s="3"/>
      <c r="G22" s="3"/>
      <c r="M22" t="s">
        <v>53</v>
      </c>
    </row>
    <row r="23" spans="1:15" ht="16.5" thickTop="1" thickBot="1" x14ac:dyDescent="0.3">
      <c r="A23" s="18"/>
      <c r="B23" s="112" t="s">
        <v>116</v>
      </c>
      <c r="C23" s="113"/>
      <c r="D23" s="69">
        <f>D24-SUM(D8:D22)</f>
        <v>0</v>
      </c>
      <c r="E23" s="69">
        <f>E24-SUM(E8:E22)</f>
        <v>0</v>
      </c>
      <c r="F23" s="6"/>
      <c r="G23" s="3"/>
      <c r="K23" s="20"/>
      <c r="L23" s="20"/>
    </row>
    <row r="24" spans="1:15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2175</v>
      </c>
      <c r="E24" s="69">
        <f>IF(SUM(F8:F22)&gt;SUM(E8:E22),SUM(F8:F22),SUM(E8:E22))</f>
        <v>2175</v>
      </c>
      <c r="F24" s="3"/>
      <c r="G24" s="3"/>
      <c r="O24">
        <v>0</v>
      </c>
    </row>
    <row r="25" spans="1:15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0</v>
      </c>
      <c r="F25" s="3"/>
      <c r="G25" s="3"/>
      <c r="L25" s="20"/>
    </row>
    <row r="26" spans="1:15" ht="15.75" thickTop="1" x14ac:dyDescent="0.25">
      <c r="A26" s="3"/>
      <c r="B26" s="3"/>
      <c r="C26" s="3"/>
      <c r="D26" s="7"/>
      <c r="E26" s="7"/>
      <c r="F26" s="3"/>
      <c r="G26" s="3"/>
    </row>
    <row r="27" spans="1:15" x14ac:dyDescent="0.25">
      <c r="A27" s="3"/>
      <c r="B27" s="3"/>
      <c r="C27" s="3"/>
      <c r="D27" s="3"/>
      <c r="E27" s="3"/>
      <c r="F27" s="3"/>
      <c r="G27" s="3"/>
    </row>
    <row r="28" spans="1:15" x14ac:dyDescent="0.25">
      <c r="A28" s="3"/>
      <c r="B28" s="3"/>
      <c r="C28" s="3"/>
      <c r="D28" s="3"/>
      <c r="E28" s="70"/>
      <c r="F28" s="3"/>
      <c r="G28" s="3"/>
    </row>
    <row r="29" spans="1:15" x14ac:dyDescent="0.25">
      <c r="A29" s="3" t="s">
        <v>22</v>
      </c>
      <c r="B29" s="3"/>
      <c r="C29" s="3"/>
      <c r="D29" s="3"/>
      <c r="E29" s="3"/>
      <c r="F29" s="3"/>
      <c r="G29" s="3" t="s">
        <v>53</v>
      </c>
      <c r="H29" t="s">
        <v>53</v>
      </c>
      <c r="I29" t="s">
        <v>53</v>
      </c>
      <c r="J29" t="s">
        <v>53</v>
      </c>
    </row>
    <row r="30" spans="1:15" x14ac:dyDescent="0.25">
      <c r="A30" s="3" t="s">
        <v>23</v>
      </c>
      <c r="B30" s="3"/>
      <c r="C30" s="3"/>
      <c r="D30" s="98" t="s">
        <v>121</v>
      </c>
      <c r="G30" s="3"/>
    </row>
    <row r="31" spans="1:15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5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selection activeCell="K18" sqref="K18"/>
    </sheetView>
  </sheetViews>
  <sheetFormatPr defaultRowHeight="15" x14ac:dyDescent="0.25"/>
  <cols>
    <col min="1" max="2" width="13.42578125" customWidth="1"/>
    <col min="3" max="3" width="15.140625" customWidth="1"/>
    <col min="4" max="4" width="15.85546875" customWidth="1"/>
    <col min="5" max="5" width="15.7109375" customWidth="1"/>
    <col min="7" max="7" width="11.7109375" customWidth="1"/>
    <col min="8" max="8" width="14.7109375" bestFit="1" customWidth="1"/>
    <col min="9" max="9" width="11.5703125" bestFit="1" customWidth="1"/>
    <col min="11" max="11" width="13.42578125" customWidth="1"/>
    <col min="12" max="12" width="14.28515625" customWidth="1"/>
  </cols>
  <sheetData>
    <row r="1" spans="1:12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2" ht="18.75" x14ac:dyDescent="0.3">
      <c r="A2" s="111" t="s">
        <v>79</v>
      </c>
      <c r="B2" s="111"/>
      <c r="C2" s="111"/>
      <c r="D2" s="111"/>
      <c r="E2" s="111"/>
      <c r="F2" s="111"/>
      <c r="G2" s="111"/>
    </row>
    <row r="3" spans="1:12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2" ht="15.75" x14ac:dyDescent="0.25">
      <c r="A4" s="1" t="s">
        <v>1</v>
      </c>
      <c r="B4" s="1"/>
      <c r="C4" s="1" t="s">
        <v>31</v>
      </c>
      <c r="D4" s="1"/>
      <c r="E4" s="1" t="s">
        <v>98</v>
      </c>
      <c r="F4" s="1"/>
      <c r="G4" s="2"/>
    </row>
    <row r="5" spans="1:12" x14ac:dyDescent="0.25">
      <c r="A5" s="3"/>
      <c r="B5" s="3"/>
      <c r="C5" s="80" t="s">
        <v>32</v>
      </c>
      <c r="D5" s="3"/>
      <c r="E5" s="3"/>
      <c r="F5" s="3"/>
      <c r="G5" s="3"/>
    </row>
    <row r="6" spans="1:12" ht="15.75" thickBot="1" x14ac:dyDescent="0.3">
      <c r="A6" s="3"/>
      <c r="B6" s="4"/>
      <c r="C6" s="4"/>
      <c r="D6" s="4"/>
      <c r="E6" s="4"/>
      <c r="F6" s="3"/>
      <c r="G6" s="3"/>
    </row>
    <row r="7" spans="1:12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2" ht="15.75" thickTop="1" x14ac:dyDescent="0.25">
      <c r="A8" s="18"/>
      <c r="B8" s="11" t="s">
        <v>115</v>
      </c>
      <c r="C8" s="11" t="s">
        <v>8</v>
      </c>
      <c r="D8" s="12"/>
      <c r="E8" s="12">
        <v>26000567.589999884</v>
      </c>
      <c r="F8" s="3"/>
      <c r="G8" s="3"/>
    </row>
    <row r="9" spans="1:12" x14ac:dyDescent="0.25">
      <c r="A9" s="18"/>
      <c r="B9" s="13" t="s">
        <v>9</v>
      </c>
      <c r="C9" s="13" t="s">
        <v>10</v>
      </c>
      <c r="D9" s="73">
        <v>2215854.88</v>
      </c>
      <c r="E9" s="73">
        <v>67174.5</v>
      </c>
      <c r="F9" s="3"/>
      <c r="G9" s="3"/>
      <c r="K9" s="21"/>
      <c r="L9" s="21"/>
    </row>
    <row r="10" spans="1:12" x14ac:dyDescent="0.25">
      <c r="A10" s="18"/>
      <c r="B10" s="13" t="s">
        <v>11</v>
      </c>
      <c r="C10" s="13" t="s">
        <v>10</v>
      </c>
      <c r="D10" s="73">
        <v>188337.5</v>
      </c>
      <c r="E10" s="73">
        <v>80285</v>
      </c>
      <c r="F10" s="3"/>
      <c r="G10" s="3"/>
      <c r="K10" s="21"/>
      <c r="L10" s="21"/>
    </row>
    <row r="11" spans="1:12" x14ac:dyDescent="0.25">
      <c r="A11" s="18"/>
      <c r="B11" s="13" t="s">
        <v>12</v>
      </c>
      <c r="C11" s="13" t="s">
        <v>10</v>
      </c>
      <c r="D11" s="73">
        <v>4303527.78</v>
      </c>
      <c r="E11" s="73">
        <v>585349.74</v>
      </c>
      <c r="F11" s="3"/>
      <c r="G11" s="3"/>
      <c r="K11" s="21"/>
      <c r="L11" s="21"/>
    </row>
    <row r="12" spans="1:12" x14ac:dyDescent="0.25">
      <c r="A12" s="18"/>
      <c r="B12" s="13" t="s">
        <v>13</v>
      </c>
      <c r="C12" s="13" t="s">
        <v>10</v>
      </c>
      <c r="D12" s="73">
        <v>663095.28</v>
      </c>
      <c r="E12" s="73">
        <v>2589282.54</v>
      </c>
      <c r="F12" s="3"/>
      <c r="G12" s="3"/>
      <c r="K12" s="21"/>
      <c r="L12" s="21"/>
    </row>
    <row r="13" spans="1:12" x14ac:dyDescent="0.25">
      <c r="A13" s="18"/>
      <c r="B13" s="13" t="s">
        <v>14</v>
      </c>
      <c r="C13" s="13" t="s">
        <v>10</v>
      </c>
      <c r="D13" s="73">
        <v>3551453.17</v>
      </c>
      <c r="E13" s="73">
        <v>263867.06</v>
      </c>
      <c r="F13" s="3"/>
      <c r="G13" s="3"/>
      <c r="H13" s="32"/>
      <c r="I13" s="32"/>
      <c r="K13" s="21"/>
      <c r="L13" s="21"/>
    </row>
    <row r="14" spans="1:12" x14ac:dyDescent="0.25">
      <c r="A14" s="18"/>
      <c r="B14" s="13" t="s">
        <v>15</v>
      </c>
      <c r="C14" s="13" t="s">
        <v>10</v>
      </c>
      <c r="D14" s="73">
        <v>1039383.77</v>
      </c>
      <c r="E14" s="73">
        <v>1526911.58</v>
      </c>
      <c r="F14" s="3"/>
      <c r="G14" s="3"/>
      <c r="K14" s="21"/>
      <c r="L14" s="21"/>
    </row>
    <row r="15" spans="1:12" x14ac:dyDescent="0.25">
      <c r="A15" s="18"/>
      <c r="B15" s="13" t="s">
        <v>16</v>
      </c>
      <c r="C15" s="13" t="s">
        <v>10</v>
      </c>
      <c r="D15" s="73">
        <v>2174033.48</v>
      </c>
      <c r="E15" s="73">
        <v>694743.87</v>
      </c>
      <c r="F15" s="3"/>
      <c r="G15" s="3"/>
      <c r="K15" s="21"/>
      <c r="L15" s="21"/>
    </row>
    <row r="16" spans="1:12" x14ac:dyDescent="0.25">
      <c r="A16" s="18"/>
      <c r="B16" s="13" t="s">
        <v>72</v>
      </c>
      <c r="C16" s="13" t="s">
        <v>10</v>
      </c>
      <c r="D16" s="73">
        <v>953578.86</v>
      </c>
      <c r="E16" s="73">
        <v>1167511.1100000001</v>
      </c>
      <c r="F16" s="3"/>
      <c r="G16" s="3"/>
      <c r="K16" s="21"/>
      <c r="L16" s="21"/>
    </row>
    <row r="17" spans="1:12" x14ac:dyDescent="0.25">
      <c r="A17" s="18"/>
      <c r="B17" s="13" t="s">
        <v>17</v>
      </c>
      <c r="C17" s="13" t="s">
        <v>10</v>
      </c>
      <c r="D17" s="73">
        <v>850242.34</v>
      </c>
      <c r="E17" s="73">
        <v>2869967.51</v>
      </c>
      <c r="F17" s="3"/>
      <c r="G17" s="3"/>
      <c r="K17" s="21"/>
      <c r="L17" s="21"/>
    </row>
    <row r="18" spans="1:12" x14ac:dyDescent="0.25">
      <c r="A18" s="18"/>
      <c r="B18" s="13" t="s">
        <v>18</v>
      </c>
      <c r="C18" s="13" t="s">
        <v>10</v>
      </c>
      <c r="D18" s="73"/>
      <c r="E18" s="73"/>
      <c r="F18" s="3"/>
      <c r="G18" s="3"/>
      <c r="H18" s="20"/>
      <c r="K18" s="21"/>
      <c r="L18" s="21"/>
    </row>
    <row r="19" spans="1:12" x14ac:dyDescent="0.25">
      <c r="A19" s="18"/>
      <c r="B19" s="13" t="s">
        <v>19</v>
      </c>
      <c r="C19" s="13" t="s">
        <v>10</v>
      </c>
      <c r="D19" s="73"/>
      <c r="E19" s="73"/>
      <c r="F19" s="3"/>
      <c r="G19" s="3"/>
      <c r="K19" s="21"/>
      <c r="L19" s="21"/>
    </row>
    <row r="20" spans="1:12" x14ac:dyDescent="0.25">
      <c r="A20" s="18"/>
      <c r="B20" s="13" t="s">
        <v>20</v>
      </c>
      <c r="C20" s="13" t="s">
        <v>10</v>
      </c>
      <c r="D20" s="73"/>
      <c r="E20" s="73"/>
      <c r="F20" s="3"/>
      <c r="G20" s="3"/>
      <c r="K20" s="21"/>
      <c r="L20" s="21"/>
    </row>
    <row r="21" spans="1:12" x14ac:dyDescent="0.25">
      <c r="A21" s="18"/>
      <c r="B21" s="13" t="s">
        <v>50</v>
      </c>
      <c r="C21" s="13"/>
      <c r="D21" s="91"/>
      <c r="E21" s="14"/>
      <c r="F21" s="3"/>
      <c r="G21" s="3"/>
      <c r="H21" s="20"/>
      <c r="K21" s="21"/>
      <c r="L21" s="21"/>
    </row>
    <row r="22" spans="1:12" ht="15.75" thickBot="1" x14ac:dyDescent="0.3">
      <c r="A22" s="18"/>
      <c r="B22" s="15"/>
      <c r="C22" s="15"/>
      <c r="D22" s="16"/>
      <c r="E22" s="16"/>
      <c r="F22" s="3"/>
      <c r="G22" s="3"/>
      <c r="H22" s="20"/>
      <c r="K22" s="22"/>
      <c r="L22" s="22"/>
    </row>
    <row r="23" spans="1:12" ht="16.5" thickTop="1" thickBot="1" x14ac:dyDescent="0.3">
      <c r="A23" s="18"/>
      <c r="B23" s="114" t="s">
        <v>116</v>
      </c>
      <c r="C23" s="115"/>
      <c r="D23" s="17">
        <f>D24-SUM(D8:D22)</f>
        <v>19906153.439999882</v>
      </c>
      <c r="E23" s="17">
        <f>E24-SUM(E8:E22)</f>
        <v>0</v>
      </c>
      <c r="F23" s="6"/>
      <c r="G23" s="3"/>
      <c r="H23" s="20"/>
      <c r="K23" s="20"/>
      <c r="L23" s="20"/>
    </row>
    <row r="24" spans="1:12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35845660.499999881</v>
      </c>
      <c r="E24" s="17">
        <f>IF(SUM(F8:F22)&gt;SUM(E8:E22),SUM(F8:F22),SUM(E8:E22))</f>
        <v>35845660.499999881</v>
      </c>
      <c r="F24" s="3"/>
      <c r="G24" s="3"/>
      <c r="L24" s="20"/>
    </row>
    <row r="25" spans="1:12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19906153.439999882</v>
      </c>
      <c r="F25" s="3"/>
      <c r="G25" s="3"/>
    </row>
    <row r="26" spans="1:12" ht="15.75" thickTop="1" x14ac:dyDescent="0.25">
      <c r="A26" s="3"/>
      <c r="B26" s="3"/>
      <c r="C26" s="3"/>
      <c r="D26" s="7"/>
      <c r="E26" s="7"/>
      <c r="F26" s="3"/>
      <c r="G26" s="3"/>
    </row>
    <row r="27" spans="1:12" x14ac:dyDescent="0.25">
      <c r="A27" s="3"/>
      <c r="B27" s="3"/>
      <c r="C27" s="3"/>
      <c r="D27" s="3"/>
      <c r="E27" s="3"/>
      <c r="F27" s="3"/>
      <c r="G27" s="3"/>
    </row>
    <row r="28" spans="1:12" x14ac:dyDescent="0.25">
      <c r="A28" s="3"/>
      <c r="B28" s="3"/>
      <c r="C28" s="3"/>
      <c r="D28" s="3"/>
      <c r="E28" s="3"/>
      <c r="F28" s="3"/>
      <c r="G28" s="3"/>
    </row>
    <row r="29" spans="1:12" x14ac:dyDescent="0.25">
      <c r="A29" s="3" t="s">
        <v>22</v>
      </c>
      <c r="B29" s="3"/>
      <c r="C29" s="3"/>
      <c r="D29" s="3"/>
      <c r="E29" s="3"/>
      <c r="F29" s="3"/>
      <c r="G29" s="3"/>
      <c r="L29" s="20"/>
    </row>
    <row r="30" spans="1:12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12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2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4" workbookViewId="0">
      <selection activeCell="H16" sqref="H16"/>
    </sheetView>
  </sheetViews>
  <sheetFormatPr defaultRowHeight="15" x14ac:dyDescent="0.25"/>
  <cols>
    <col min="1" max="1" width="15.140625" customWidth="1"/>
    <col min="2" max="2" width="13.42578125" bestFit="1" customWidth="1"/>
    <col min="3" max="3" width="15.140625" customWidth="1"/>
    <col min="4" max="4" width="15.5703125" customWidth="1"/>
    <col min="5" max="5" width="15.7109375" customWidth="1"/>
    <col min="8" max="9" width="14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82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33</v>
      </c>
      <c r="D4" s="1"/>
      <c r="E4" s="1" t="s">
        <v>97</v>
      </c>
      <c r="F4" s="1"/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12"/>
      <c r="E8" s="12">
        <v>65746054.859999418</v>
      </c>
      <c r="F8" s="3"/>
      <c r="G8" s="3"/>
      <c r="H8">
        <v>65746054.859999418</v>
      </c>
    </row>
    <row r="9" spans="1:9" x14ac:dyDescent="0.25">
      <c r="A9" s="18"/>
      <c r="B9" s="13" t="s">
        <v>9</v>
      </c>
      <c r="C9" s="13" t="s">
        <v>10</v>
      </c>
      <c r="D9" s="73">
        <v>49368781.549999997</v>
      </c>
      <c r="E9" s="73">
        <v>57602999.130000003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3">
        <v>80088076.219999999</v>
      </c>
      <c r="E10" s="73">
        <v>102571370.45999999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3">
        <v>132877417.81</v>
      </c>
      <c r="E11" s="73">
        <v>109812545.76000001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3">
        <v>24112079.629999999</v>
      </c>
      <c r="E12" s="73">
        <v>30319367.280000001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3">
        <v>105680009.38</v>
      </c>
      <c r="E13" s="73">
        <v>106929483.65000001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3">
        <v>88950929.359999999</v>
      </c>
      <c r="E14" s="73">
        <v>81577308.609999999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3">
        <v>130371502.43000001</v>
      </c>
      <c r="E15" s="73">
        <v>131206628.92</v>
      </c>
      <c r="F15" s="3"/>
      <c r="G15" s="3"/>
      <c r="H15" s="32"/>
      <c r="I15" s="32"/>
    </row>
    <row r="16" spans="1:9" x14ac:dyDescent="0.25">
      <c r="A16" s="18"/>
      <c r="B16" s="13" t="s">
        <v>72</v>
      </c>
      <c r="C16" s="13" t="s">
        <v>10</v>
      </c>
      <c r="D16" s="73">
        <v>79390420.640000001</v>
      </c>
      <c r="E16" s="73">
        <v>75908547.109999999</v>
      </c>
      <c r="F16" s="3"/>
      <c r="G16" s="3"/>
    </row>
    <row r="17" spans="1:8" x14ac:dyDescent="0.25">
      <c r="A17" s="18"/>
      <c r="B17" s="13" t="s">
        <v>17</v>
      </c>
      <c r="C17" s="13" t="s">
        <v>10</v>
      </c>
      <c r="D17" s="73">
        <v>147844470.08000001</v>
      </c>
      <c r="E17" s="73">
        <v>157316358.19999999</v>
      </c>
      <c r="F17" s="3"/>
      <c r="G17" s="3"/>
    </row>
    <row r="18" spans="1:8" x14ac:dyDescent="0.25">
      <c r="A18" s="18"/>
      <c r="B18" s="13" t="s">
        <v>18</v>
      </c>
      <c r="C18" s="13" t="s">
        <v>10</v>
      </c>
      <c r="D18" s="73"/>
      <c r="E18" s="73"/>
      <c r="F18" s="3"/>
      <c r="G18" s="3"/>
    </row>
    <row r="19" spans="1:8" x14ac:dyDescent="0.25">
      <c r="A19" s="18"/>
      <c r="B19" s="13" t="s">
        <v>19</v>
      </c>
      <c r="C19" s="13" t="s">
        <v>10</v>
      </c>
      <c r="D19" s="73"/>
      <c r="E19" s="73"/>
      <c r="F19" s="3"/>
      <c r="G19" s="3"/>
    </row>
    <row r="20" spans="1:8" x14ac:dyDescent="0.25">
      <c r="A20" s="18"/>
      <c r="B20" s="13" t="s">
        <v>20</v>
      </c>
      <c r="C20" s="13" t="s">
        <v>10</v>
      </c>
      <c r="D20" s="73"/>
      <c r="E20" s="73"/>
      <c r="F20" s="3"/>
      <c r="G20" s="3"/>
      <c r="H20" s="20"/>
    </row>
    <row r="21" spans="1:8" x14ac:dyDescent="0.25">
      <c r="A21" s="18"/>
      <c r="B21" s="13" t="s">
        <v>50</v>
      </c>
      <c r="C21" s="13"/>
      <c r="D21" s="14"/>
      <c r="E21" s="14"/>
      <c r="F21" s="3"/>
      <c r="G21" s="3"/>
    </row>
    <row r="22" spans="1:8" ht="15.75" thickBot="1" x14ac:dyDescent="0.3">
      <c r="A22" s="18"/>
      <c r="B22" s="15"/>
      <c r="C22" s="15"/>
      <c r="D22" s="16"/>
      <c r="E22" s="16"/>
      <c r="F22" s="3"/>
      <c r="G22" s="3"/>
    </row>
    <row r="23" spans="1:8" ht="16.5" thickTop="1" thickBot="1" x14ac:dyDescent="0.3">
      <c r="A23" s="18"/>
      <c r="B23" s="114" t="s">
        <v>116</v>
      </c>
      <c r="C23" s="115"/>
      <c r="D23" s="17">
        <f>D24-SUM(D8:D22)</f>
        <v>80306976.87999928</v>
      </c>
      <c r="E23" s="17">
        <f>E24-SUM(E8:E22)</f>
        <v>0</v>
      </c>
      <c r="F23" s="6"/>
      <c r="G23" s="3"/>
    </row>
    <row r="24" spans="1:8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918990663.9799993</v>
      </c>
      <c r="E24" s="17">
        <f>IF(SUM(F8:F22)&gt;SUM(E8:E22),SUM(F8:F22),SUM(E8:E22))</f>
        <v>918990663.9799993</v>
      </c>
      <c r="F24" s="3"/>
      <c r="G24" s="3"/>
    </row>
    <row r="25" spans="1:8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80306976.87999928</v>
      </c>
      <c r="F25" s="3"/>
      <c r="G25" s="3"/>
    </row>
    <row r="26" spans="1:8" ht="15.75" thickTop="1" x14ac:dyDescent="0.25">
      <c r="A26" s="3"/>
      <c r="B26" s="3"/>
      <c r="C26" s="3"/>
      <c r="D26" s="7"/>
      <c r="E26" s="7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 t="s">
        <v>22</v>
      </c>
      <c r="B29" s="3"/>
      <c r="C29" s="3"/>
      <c r="D29" s="3"/>
      <c r="E29" s="3"/>
      <c r="F29" s="3"/>
      <c r="G29" s="3"/>
    </row>
    <row r="30" spans="1:8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8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8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H16" sqref="H16"/>
    </sheetView>
  </sheetViews>
  <sheetFormatPr defaultRowHeight="15" x14ac:dyDescent="0.25"/>
  <cols>
    <col min="1" max="1" width="13.42578125" customWidth="1"/>
    <col min="2" max="2" width="13.42578125" bestFit="1" customWidth="1"/>
    <col min="3" max="3" width="15.140625" customWidth="1"/>
    <col min="4" max="4" width="16.28515625" customWidth="1"/>
    <col min="5" max="5" width="15.7109375" style="32" customWidth="1"/>
    <col min="8" max="8" width="18.85546875" customWidth="1"/>
    <col min="9" max="9" width="28" customWidth="1"/>
    <col min="10" max="12" width="9.140625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83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34</v>
      </c>
      <c r="D4" s="1"/>
      <c r="E4" s="28" t="s">
        <v>96</v>
      </c>
      <c r="F4" s="1"/>
      <c r="G4" s="2"/>
    </row>
    <row r="5" spans="1:9" x14ac:dyDescent="0.25">
      <c r="A5" s="3"/>
      <c r="B5" s="3"/>
      <c r="C5" s="3"/>
      <c r="D5" s="3"/>
      <c r="E5" s="7"/>
      <c r="F5" s="3"/>
      <c r="G5" s="3"/>
    </row>
    <row r="6" spans="1:9" ht="15.75" thickBot="1" x14ac:dyDescent="0.3">
      <c r="A6" s="3"/>
      <c r="B6" s="4"/>
      <c r="C6" s="4"/>
      <c r="D6" s="4"/>
      <c r="E6" s="29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30" t="s">
        <v>7</v>
      </c>
      <c r="F7" s="3"/>
      <c r="G7" s="3"/>
    </row>
    <row r="8" spans="1:9" ht="15.75" thickTop="1" x14ac:dyDescent="0.25">
      <c r="A8" s="18"/>
      <c r="B8" s="92" t="s">
        <v>115</v>
      </c>
      <c r="C8" s="92" t="s">
        <v>8</v>
      </c>
      <c r="D8" s="66"/>
      <c r="E8" s="66">
        <v>4695484.6899999976</v>
      </c>
      <c r="F8" s="3"/>
      <c r="G8" s="3"/>
      <c r="H8" s="32">
        <v>4695484.6899999976</v>
      </c>
      <c r="I8" s="32"/>
    </row>
    <row r="9" spans="1:9" x14ac:dyDescent="0.25">
      <c r="A9" s="18"/>
      <c r="B9" s="93" t="s">
        <v>9</v>
      </c>
      <c r="C9" s="93" t="s">
        <v>10</v>
      </c>
      <c r="D9" s="71">
        <v>12302707.789999999</v>
      </c>
      <c r="E9" s="71">
        <v>13648479.369999999</v>
      </c>
      <c r="F9" s="3"/>
      <c r="G9" s="3"/>
    </row>
    <row r="10" spans="1:9" x14ac:dyDescent="0.25">
      <c r="A10" s="18"/>
      <c r="B10" s="93" t="s">
        <v>11</v>
      </c>
      <c r="C10" s="93" t="s">
        <v>10</v>
      </c>
      <c r="D10" s="71">
        <v>12509171.99</v>
      </c>
      <c r="E10" s="71">
        <v>11487975.380000001</v>
      </c>
      <c r="F10" s="3"/>
      <c r="G10" s="3"/>
    </row>
    <row r="11" spans="1:9" x14ac:dyDescent="0.25">
      <c r="A11" s="18"/>
      <c r="B11" s="93" t="s">
        <v>12</v>
      </c>
      <c r="C11" s="93" t="s">
        <v>10</v>
      </c>
      <c r="D11" s="71">
        <v>3724849.97</v>
      </c>
      <c r="E11" s="71">
        <v>1064875</v>
      </c>
      <c r="F11" s="3"/>
      <c r="G11" s="3"/>
    </row>
    <row r="12" spans="1:9" x14ac:dyDescent="0.25">
      <c r="A12" s="18"/>
      <c r="B12" s="93" t="s">
        <v>13</v>
      </c>
      <c r="C12" s="93" t="s">
        <v>10</v>
      </c>
      <c r="D12" s="71">
        <v>2272797.5699999998</v>
      </c>
      <c r="E12" s="71">
        <v>2272442.41</v>
      </c>
      <c r="F12" s="3"/>
      <c r="G12" s="3"/>
    </row>
    <row r="13" spans="1:9" x14ac:dyDescent="0.25">
      <c r="A13" s="18"/>
      <c r="B13" s="93" t="s">
        <v>14</v>
      </c>
      <c r="C13" s="93" t="s">
        <v>10</v>
      </c>
      <c r="D13" s="71">
        <v>208254.87</v>
      </c>
      <c r="E13" s="71">
        <v>4450</v>
      </c>
      <c r="F13" s="3"/>
      <c r="G13" s="3"/>
    </row>
    <row r="14" spans="1:9" x14ac:dyDescent="0.25">
      <c r="A14" s="18"/>
      <c r="B14" s="93" t="s">
        <v>15</v>
      </c>
      <c r="C14" s="93" t="s">
        <v>10</v>
      </c>
      <c r="D14" s="71">
        <v>32898634.199999999</v>
      </c>
      <c r="E14" s="71">
        <v>32755357.800000001</v>
      </c>
      <c r="F14" s="3"/>
      <c r="G14" s="3"/>
    </row>
    <row r="15" spans="1:9" x14ac:dyDescent="0.25">
      <c r="A15" s="18"/>
      <c r="B15" s="93" t="s">
        <v>16</v>
      </c>
      <c r="C15" s="93" t="s">
        <v>10</v>
      </c>
      <c r="D15" s="71">
        <v>87189.14</v>
      </c>
      <c r="E15" s="71">
        <v>421568.96</v>
      </c>
      <c r="F15" s="3"/>
      <c r="G15" s="3"/>
    </row>
    <row r="16" spans="1:9" x14ac:dyDescent="0.25">
      <c r="A16" s="18"/>
      <c r="B16" s="93" t="s">
        <v>72</v>
      </c>
      <c r="C16" s="93" t="s">
        <v>10</v>
      </c>
      <c r="D16" s="71">
        <v>22572466.379999999</v>
      </c>
      <c r="E16" s="71">
        <v>22294600.359999999</v>
      </c>
      <c r="F16" s="3"/>
      <c r="G16" s="3"/>
    </row>
    <row r="17" spans="1:9" x14ac:dyDescent="0.25">
      <c r="A17" s="18"/>
      <c r="B17" s="93" t="s">
        <v>17</v>
      </c>
      <c r="C17" s="93" t="s">
        <v>10</v>
      </c>
      <c r="D17" s="71">
        <v>8085242.8499999996</v>
      </c>
      <c r="E17" s="71">
        <v>8712807.8699999992</v>
      </c>
      <c r="F17" s="3"/>
      <c r="G17" s="3"/>
    </row>
    <row r="18" spans="1:9" x14ac:dyDescent="0.25">
      <c r="A18" s="18"/>
      <c r="B18" s="93" t="s">
        <v>18</v>
      </c>
      <c r="C18" s="93" t="s">
        <v>10</v>
      </c>
      <c r="D18" s="71"/>
      <c r="E18" s="71"/>
      <c r="F18" s="3"/>
      <c r="G18" s="3"/>
    </row>
    <row r="19" spans="1:9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9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9" x14ac:dyDescent="0.25">
      <c r="A21" s="18"/>
      <c r="B21" s="93" t="s">
        <v>50</v>
      </c>
      <c r="C21" s="93"/>
      <c r="D21" s="67"/>
      <c r="E21" s="67"/>
      <c r="F21" s="3"/>
      <c r="G21" s="3"/>
    </row>
    <row r="22" spans="1:9" ht="15.75" thickBot="1" x14ac:dyDescent="0.3">
      <c r="A22" s="18"/>
      <c r="B22" s="94"/>
      <c r="C22" s="94"/>
      <c r="D22" s="68"/>
      <c r="E22" s="68"/>
      <c r="F22" s="3"/>
      <c r="G22" s="3"/>
    </row>
    <row r="23" spans="1:9" ht="16.5" thickTop="1" thickBot="1" x14ac:dyDescent="0.3">
      <c r="A23" s="18"/>
      <c r="B23" s="112" t="s">
        <v>116</v>
      </c>
      <c r="C23" s="113"/>
      <c r="D23" s="69">
        <f>D24-SUM(D8:D22)</f>
        <v>2696727.0800000131</v>
      </c>
      <c r="E23" s="69">
        <f>E24-SUM(E8:E22)</f>
        <v>0</v>
      </c>
      <c r="F23" s="6"/>
      <c r="G23" s="3"/>
    </row>
    <row r="24" spans="1:9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97358041.840000004</v>
      </c>
      <c r="E24" s="69">
        <f>IF(SUM(F8:F22)&gt;SUM(E8:E22),SUM(F8:F22),SUM(E8:E22))</f>
        <v>97358041.840000004</v>
      </c>
      <c r="F24" s="3"/>
      <c r="G24" s="3"/>
      <c r="H24" s="20"/>
      <c r="I24" s="20"/>
    </row>
    <row r="25" spans="1:9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2696727.0800000131</v>
      </c>
      <c r="F25" s="3"/>
      <c r="G25" s="3"/>
      <c r="I25" s="20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7"/>
      <c r="F27" s="3"/>
      <c r="G27" s="3"/>
    </row>
    <row r="28" spans="1:9" x14ac:dyDescent="0.25">
      <c r="A28" s="3"/>
      <c r="B28" s="3"/>
      <c r="C28" s="3"/>
      <c r="D28" s="3"/>
      <c r="E28" s="7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98" t="s">
        <v>121</v>
      </c>
      <c r="E30"/>
      <c r="F30" s="3"/>
      <c r="G30" s="3"/>
    </row>
    <row r="31" spans="1:9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31"/>
      <c r="F35" s="5"/>
      <c r="G35" s="5"/>
    </row>
    <row r="36" spans="1:7" x14ac:dyDescent="0.25">
      <c r="A36" s="5"/>
      <c r="B36" s="5"/>
      <c r="C36" s="5"/>
      <c r="D36" s="5"/>
      <c r="E36" s="31"/>
      <c r="F36" s="5"/>
      <c r="G36" s="5"/>
    </row>
    <row r="37" spans="1:7" x14ac:dyDescent="0.25">
      <c r="A37" s="5"/>
      <c r="B37" s="5"/>
      <c r="C37" s="5"/>
      <c r="D37" s="5"/>
      <c r="E37" s="31"/>
      <c r="F37" s="5"/>
      <c r="G37" s="5"/>
    </row>
    <row r="38" spans="1:7" x14ac:dyDescent="0.25">
      <c r="A38" s="5"/>
      <c r="B38" s="5"/>
      <c r="C38" s="5"/>
      <c r="D38" s="5"/>
      <c r="E38" s="31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31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15" sqref="I15"/>
    </sheetView>
  </sheetViews>
  <sheetFormatPr defaultRowHeight="15" x14ac:dyDescent="0.25"/>
  <cols>
    <col min="1" max="1" width="13.5703125" customWidth="1"/>
    <col min="2" max="2" width="13.42578125" bestFit="1" customWidth="1"/>
    <col min="3" max="3" width="15.140625" customWidth="1"/>
    <col min="4" max="4" width="15.5703125" customWidth="1"/>
    <col min="5" max="5" width="15.7109375" customWidth="1"/>
    <col min="8" max="8" width="13.42578125" bestFit="1" customWidth="1"/>
    <col min="9" max="9" width="11.5703125" bestFit="1" customWidth="1"/>
  </cols>
  <sheetData>
    <row r="1" spans="1:7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7" ht="18.75" x14ac:dyDescent="0.3">
      <c r="A2" s="111" t="s">
        <v>83</v>
      </c>
      <c r="B2" s="111"/>
      <c r="C2" s="111"/>
      <c r="D2" s="111"/>
      <c r="E2" s="111"/>
      <c r="F2" s="111"/>
      <c r="G2" s="111"/>
    </row>
    <row r="3" spans="1:7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7" ht="15.75" x14ac:dyDescent="0.25">
      <c r="A4" s="1" t="s">
        <v>1</v>
      </c>
      <c r="B4" s="1"/>
      <c r="C4" s="1" t="s">
        <v>35</v>
      </c>
      <c r="D4" s="1"/>
      <c r="E4" s="1" t="s">
        <v>95</v>
      </c>
      <c r="F4" s="1"/>
      <c r="G4" s="2"/>
    </row>
    <row r="5" spans="1:7" x14ac:dyDescent="0.25">
      <c r="A5" s="3"/>
      <c r="B5" s="3"/>
      <c r="C5" s="3"/>
      <c r="D5" s="3"/>
      <c r="E5" s="3"/>
      <c r="F5" s="3"/>
      <c r="G5" s="3"/>
    </row>
    <row r="6" spans="1:7" ht="15.75" thickBot="1" x14ac:dyDescent="0.3">
      <c r="A6" s="3"/>
      <c r="B6" s="4"/>
      <c r="C6" s="4"/>
      <c r="D6" s="4"/>
      <c r="E6" s="4"/>
      <c r="F6" s="3"/>
      <c r="G6" s="3"/>
    </row>
    <row r="7" spans="1:7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7" ht="15.75" thickTop="1" x14ac:dyDescent="0.25">
      <c r="A8" s="18"/>
      <c r="B8" s="92" t="s">
        <v>115</v>
      </c>
      <c r="C8" s="92" t="s">
        <v>8</v>
      </c>
      <c r="D8" s="66"/>
      <c r="E8" s="66">
        <v>9653777.5699999984</v>
      </c>
      <c r="F8" s="3"/>
      <c r="G8" s="3"/>
    </row>
    <row r="9" spans="1:7" x14ac:dyDescent="0.25">
      <c r="A9" s="18"/>
      <c r="B9" s="93" t="s">
        <v>9</v>
      </c>
      <c r="C9" s="93" t="s">
        <v>10</v>
      </c>
      <c r="D9" s="71">
        <v>348205.5</v>
      </c>
      <c r="E9" s="71">
        <v>355573.75</v>
      </c>
      <c r="F9" s="3"/>
      <c r="G9" s="3"/>
    </row>
    <row r="10" spans="1:7" x14ac:dyDescent="0.25">
      <c r="A10" s="18"/>
      <c r="B10" s="93" t="s">
        <v>11</v>
      </c>
      <c r="C10" s="93" t="s">
        <v>10</v>
      </c>
      <c r="D10" s="71">
        <v>280140.38</v>
      </c>
      <c r="E10" s="71">
        <v>4096225.8</v>
      </c>
      <c r="F10" s="3"/>
      <c r="G10" s="3"/>
    </row>
    <row r="11" spans="1:7" x14ac:dyDescent="0.25">
      <c r="A11" s="18"/>
      <c r="B11" s="93" t="s">
        <v>12</v>
      </c>
      <c r="C11" s="93" t="s">
        <v>10</v>
      </c>
      <c r="D11" s="71">
        <v>1380913.61</v>
      </c>
      <c r="E11" s="71">
        <v>916250</v>
      </c>
      <c r="F11" s="3"/>
      <c r="G11" s="3"/>
    </row>
    <row r="12" spans="1:7" x14ac:dyDescent="0.25">
      <c r="A12" s="18"/>
      <c r="B12" s="93" t="s">
        <v>13</v>
      </c>
      <c r="C12" s="93" t="s">
        <v>10</v>
      </c>
      <c r="D12" s="71">
        <v>844566.75</v>
      </c>
      <c r="E12" s="71">
        <v>1273335.53</v>
      </c>
      <c r="F12" s="3"/>
      <c r="G12" s="3"/>
    </row>
    <row r="13" spans="1:7" x14ac:dyDescent="0.25">
      <c r="A13" s="18"/>
      <c r="B13" s="93" t="s">
        <v>14</v>
      </c>
      <c r="C13" s="93" t="s">
        <v>10</v>
      </c>
      <c r="D13" s="71">
        <v>1967072.86</v>
      </c>
      <c r="E13" s="71">
        <v>1122291</v>
      </c>
      <c r="F13" s="3"/>
      <c r="G13" s="3"/>
    </row>
    <row r="14" spans="1:7" x14ac:dyDescent="0.25">
      <c r="A14" s="18"/>
      <c r="B14" s="93" t="s">
        <v>15</v>
      </c>
      <c r="C14" s="93" t="s">
        <v>10</v>
      </c>
      <c r="D14" s="71">
        <v>935532.99</v>
      </c>
      <c r="E14" s="71">
        <v>1571425</v>
      </c>
      <c r="F14" s="3"/>
      <c r="G14" s="3"/>
    </row>
    <row r="15" spans="1:7" x14ac:dyDescent="0.25">
      <c r="A15" s="18"/>
      <c r="B15" s="93" t="s">
        <v>16</v>
      </c>
      <c r="C15" s="93" t="s">
        <v>10</v>
      </c>
      <c r="D15" s="71">
        <v>1589413.07</v>
      </c>
      <c r="E15" s="71">
        <v>885293.81</v>
      </c>
      <c r="F15" s="3"/>
      <c r="G15" s="3"/>
    </row>
    <row r="16" spans="1:7" x14ac:dyDescent="0.25">
      <c r="A16" s="18"/>
      <c r="B16" s="93" t="s">
        <v>72</v>
      </c>
      <c r="C16" s="93" t="s">
        <v>10</v>
      </c>
      <c r="D16" s="71">
        <v>1805482.64</v>
      </c>
      <c r="E16" s="71">
        <v>940955.97</v>
      </c>
      <c r="F16" s="3"/>
      <c r="G16" s="3"/>
    </row>
    <row r="17" spans="1:9" x14ac:dyDescent="0.25">
      <c r="A17" s="18"/>
      <c r="B17" s="93" t="s">
        <v>17</v>
      </c>
      <c r="C17" s="93" t="s">
        <v>10</v>
      </c>
      <c r="D17" s="71">
        <v>1623835.13</v>
      </c>
      <c r="E17" s="71">
        <v>960505.62</v>
      </c>
      <c r="F17" s="3"/>
      <c r="G17" s="3"/>
      <c r="H17" s="32"/>
      <c r="I17" s="32"/>
    </row>
    <row r="18" spans="1:9" x14ac:dyDescent="0.25">
      <c r="A18" s="18"/>
      <c r="B18" s="93" t="s">
        <v>18</v>
      </c>
      <c r="C18" s="93" t="s">
        <v>10</v>
      </c>
      <c r="D18" s="71"/>
      <c r="E18" s="71"/>
      <c r="F18" s="3"/>
      <c r="G18" s="3"/>
    </row>
    <row r="19" spans="1:9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9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9" x14ac:dyDescent="0.25">
      <c r="A21" s="18"/>
      <c r="B21" s="93" t="s">
        <v>50</v>
      </c>
      <c r="C21" s="93"/>
      <c r="D21" s="67"/>
      <c r="E21" s="67"/>
      <c r="F21" s="3"/>
      <c r="G21" s="3"/>
    </row>
    <row r="22" spans="1:9" ht="15.75" thickBot="1" x14ac:dyDescent="0.3">
      <c r="A22" s="18"/>
      <c r="B22" s="94"/>
      <c r="C22" s="94"/>
      <c r="D22" s="68"/>
      <c r="E22" s="68"/>
      <c r="F22" s="3"/>
      <c r="G22" s="3"/>
    </row>
    <row r="23" spans="1:9" ht="16.5" thickTop="1" thickBot="1" x14ac:dyDescent="0.3">
      <c r="A23" s="18"/>
      <c r="B23" s="112" t="s">
        <v>116</v>
      </c>
      <c r="C23" s="113"/>
      <c r="D23" s="69">
        <f>D24-SUM(D8:D22)</f>
        <v>11000471.119999997</v>
      </c>
      <c r="E23" s="69">
        <f>E24-SUM(E8:E22)</f>
        <v>0</v>
      </c>
      <c r="F23" s="6"/>
      <c r="G23" s="3"/>
    </row>
    <row r="24" spans="1:9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21775634.049999997</v>
      </c>
      <c r="E24" s="69">
        <f>IF(SUM(F8:F22)&gt;SUM(E8:E22),SUM(F8:F22),SUM(E8:E22))</f>
        <v>21775634.049999997</v>
      </c>
      <c r="F24" s="3"/>
      <c r="G24" s="3"/>
    </row>
    <row r="25" spans="1:9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11000471.119999997</v>
      </c>
      <c r="F25" s="3"/>
      <c r="G25" s="3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9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16" sqref="I16"/>
    </sheetView>
  </sheetViews>
  <sheetFormatPr defaultRowHeight="15" x14ac:dyDescent="0.25"/>
  <cols>
    <col min="1" max="1" width="14.42578125" customWidth="1"/>
    <col min="2" max="2" width="13.42578125" bestFit="1" customWidth="1"/>
    <col min="3" max="3" width="15.140625" customWidth="1"/>
    <col min="4" max="4" width="16.140625" customWidth="1"/>
    <col min="5" max="5" width="15.7109375" customWidth="1"/>
    <col min="7" max="7" width="12.85546875" bestFit="1" customWidth="1"/>
    <col min="8" max="8" width="10.5703125" bestFit="1" customWidth="1"/>
    <col min="9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77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36</v>
      </c>
      <c r="D4" s="1"/>
      <c r="E4" s="1" t="s">
        <v>94</v>
      </c>
      <c r="F4" s="1"/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92" t="s">
        <v>108</v>
      </c>
      <c r="C8" s="92" t="s">
        <v>8</v>
      </c>
      <c r="D8" s="66"/>
      <c r="E8" s="66">
        <v>84127061.789999768</v>
      </c>
      <c r="F8" s="3"/>
      <c r="G8" s="3"/>
    </row>
    <row r="9" spans="1:9" x14ac:dyDescent="0.25">
      <c r="A9" s="18"/>
      <c r="B9" s="93" t="s">
        <v>9</v>
      </c>
      <c r="C9" s="93" t="s">
        <v>10</v>
      </c>
      <c r="D9" s="71">
        <v>2644318.48</v>
      </c>
      <c r="E9" s="71">
        <v>676025</v>
      </c>
      <c r="F9" s="3"/>
      <c r="G9" s="3"/>
    </row>
    <row r="10" spans="1:9" x14ac:dyDescent="0.25">
      <c r="A10" s="18"/>
      <c r="B10" s="93" t="s">
        <v>11</v>
      </c>
      <c r="C10" s="93" t="s">
        <v>10</v>
      </c>
      <c r="D10" s="71">
        <v>2114809.2599999998</v>
      </c>
      <c r="E10" s="71">
        <v>476525</v>
      </c>
      <c r="F10" s="3"/>
      <c r="G10" s="3"/>
    </row>
    <row r="11" spans="1:9" x14ac:dyDescent="0.25">
      <c r="A11" s="18"/>
      <c r="B11" s="93" t="s">
        <v>12</v>
      </c>
      <c r="C11" s="93" t="s">
        <v>10</v>
      </c>
      <c r="D11" s="71">
        <v>2337265.42</v>
      </c>
      <c r="E11" s="71">
        <v>661110.16</v>
      </c>
      <c r="F11" s="3"/>
      <c r="G11" s="3"/>
    </row>
    <row r="12" spans="1:9" x14ac:dyDescent="0.25">
      <c r="A12" s="18"/>
      <c r="B12" s="93" t="s">
        <v>13</v>
      </c>
      <c r="C12" s="93" t="s">
        <v>10</v>
      </c>
      <c r="D12" s="71">
        <v>7525038.6299999999</v>
      </c>
      <c r="E12" s="71">
        <v>2112876.14</v>
      </c>
      <c r="F12" s="3"/>
      <c r="G12" s="3"/>
    </row>
    <row r="13" spans="1:9" x14ac:dyDescent="0.25">
      <c r="A13" s="18"/>
      <c r="B13" s="93" t="s">
        <v>14</v>
      </c>
      <c r="C13" s="93" t="s">
        <v>10</v>
      </c>
      <c r="D13" s="71">
        <v>6382870.29</v>
      </c>
      <c r="E13" s="71">
        <v>3665473.55</v>
      </c>
      <c r="F13" s="3"/>
      <c r="G13" s="3"/>
    </row>
    <row r="14" spans="1:9" x14ac:dyDescent="0.25">
      <c r="A14" s="18"/>
      <c r="B14" s="93" t="s">
        <v>15</v>
      </c>
      <c r="C14" s="93" t="s">
        <v>10</v>
      </c>
      <c r="D14" s="71">
        <v>5361649.84</v>
      </c>
      <c r="E14" s="71">
        <v>3773040.73</v>
      </c>
      <c r="F14" s="3"/>
      <c r="G14" s="3"/>
    </row>
    <row r="15" spans="1:9" x14ac:dyDescent="0.25">
      <c r="A15" s="18"/>
      <c r="B15" s="93" t="s">
        <v>16</v>
      </c>
      <c r="C15" s="93" t="s">
        <v>10</v>
      </c>
      <c r="D15" s="71">
        <v>9185988.25</v>
      </c>
      <c r="E15" s="71">
        <v>7411660.46</v>
      </c>
      <c r="F15" s="3"/>
      <c r="G15" s="3"/>
      <c r="H15" s="32"/>
      <c r="I15" s="32"/>
    </row>
    <row r="16" spans="1:9" x14ac:dyDescent="0.25">
      <c r="A16" s="18"/>
      <c r="B16" s="93" t="s">
        <v>72</v>
      </c>
      <c r="C16" s="93" t="s">
        <v>10</v>
      </c>
      <c r="D16" s="71">
        <v>2916403.07</v>
      </c>
      <c r="E16" s="71">
        <v>7144045.0300000003</v>
      </c>
      <c r="F16" s="3"/>
      <c r="G16" s="3"/>
    </row>
    <row r="17" spans="1:7" x14ac:dyDescent="0.25">
      <c r="A17" s="18"/>
      <c r="B17" s="93" t="s">
        <v>17</v>
      </c>
      <c r="C17" s="93" t="s">
        <v>10</v>
      </c>
      <c r="D17" s="71">
        <v>9361563.7899999991</v>
      </c>
      <c r="E17" s="71">
        <v>8694428.7100000009</v>
      </c>
      <c r="F17" s="3"/>
      <c r="G17" s="3"/>
    </row>
    <row r="18" spans="1:7" x14ac:dyDescent="0.25">
      <c r="A18" s="18"/>
      <c r="B18" s="93" t="s">
        <v>18</v>
      </c>
      <c r="C18" s="93" t="s">
        <v>10</v>
      </c>
      <c r="D18" s="71"/>
      <c r="E18" s="71"/>
      <c r="F18" s="3"/>
      <c r="G18" s="107"/>
    </row>
    <row r="19" spans="1:7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7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7" x14ac:dyDescent="0.25">
      <c r="A21" s="18"/>
      <c r="B21" s="93" t="s">
        <v>50</v>
      </c>
      <c r="C21" s="93"/>
      <c r="D21" s="67"/>
      <c r="E21" s="67"/>
      <c r="F21" s="3"/>
      <c r="G21" s="3"/>
    </row>
    <row r="22" spans="1:7" ht="15.75" thickBot="1" x14ac:dyDescent="0.3">
      <c r="A22" s="18"/>
      <c r="B22" s="94"/>
      <c r="C22" s="94"/>
      <c r="D22" s="68"/>
      <c r="E22" s="68"/>
      <c r="F22" s="3"/>
      <c r="G22" s="3"/>
    </row>
    <row r="23" spans="1:7" ht="16.5" thickTop="1" thickBot="1" x14ac:dyDescent="0.3">
      <c r="A23" s="18"/>
      <c r="B23" s="112" t="s">
        <v>110</v>
      </c>
      <c r="C23" s="113"/>
      <c r="D23" s="69">
        <f>D24-SUM(D8:D22)</f>
        <v>70912339.539999753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118742246.56999975</v>
      </c>
      <c r="E24" s="69">
        <f>IF(SUM(F8:F22)&gt;SUM(E8:E22),SUM(F8:F22),SUM(E8:E22))</f>
        <v>118742246.56999975</v>
      </c>
      <c r="F24" s="3"/>
      <c r="G24" s="3"/>
    </row>
    <row r="25" spans="1:7" ht="16.5" thickTop="1" thickBot="1" x14ac:dyDescent="0.3">
      <c r="A25" s="18"/>
      <c r="B25" s="112" t="s">
        <v>111</v>
      </c>
      <c r="C25" s="113"/>
      <c r="D25" s="69">
        <f>E23</f>
        <v>0</v>
      </c>
      <c r="E25" s="69">
        <f>D23</f>
        <v>70912339.539999753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I15" sqref="I15"/>
    </sheetView>
  </sheetViews>
  <sheetFormatPr defaultRowHeight="15" x14ac:dyDescent="0.25"/>
  <cols>
    <col min="1" max="1" width="12.855468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8" width="9.28515625" bestFit="1" customWidth="1"/>
    <col min="9" max="9" width="10.57031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83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37</v>
      </c>
      <c r="D4" s="1"/>
      <c r="E4" s="1" t="s">
        <v>93</v>
      </c>
      <c r="F4" s="1"/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14983.29999999993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1">
        <v>0</v>
      </c>
      <c r="E9" s="71">
        <v>5250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1">
        <v>0</v>
      </c>
      <c r="E10" s="71">
        <v>111300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1">
        <v>15900</v>
      </c>
      <c r="E11" s="71">
        <v>5350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1">
        <v>0</v>
      </c>
      <c r="E12" s="71">
        <v>6000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1">
        <v>0</v>
      </c>
      <c r="E13" s="71">
        <v>55925</v>
      </c>
      <c r="F13" s="3"/>
      <c r="G13" s="3"/>
      <c r="H13" s="32"/>
      <c r="I13" s="32"/>
    </row>
    <row r="14" spans="1:9" x14ac:dyDescent="0.25">
      <c r="A14" s="18"/>
      <c r="B14" s="13" t="s">
        <v>15</v>
      </c>
      <c r="C14" s="13" t="s">
        <v>10</v>
      </c>
      <c r="D14" s="71">
        <v>0</v>
      </c>
      <c r="E14" s="71">
        <v>75950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1">
        <v>15625</v>
      </c>
      <c r="E15" s="71">
        <v>5225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1">
        <v>20000</v>
      </c>
      <c r="E16" s="71">
        <v>6650</v>
      </c>
      <c r="F16" s="3"/>
      <c r="G16" s="3"/>
    </row>
    <row r="17" spans="1:7" x14ac:dyDescent="0.25">
      <c r="A17" s="18"/>
      <c r="B17" s="13" t="s">
        <v>17</v>
      </c>
      <c r="C17" s="13" t="s">
        <v>10</v>
      </c>
      <c r="D17" s="71">
        <v>30533.3</v>
      </c>
      <c r="E17" s="71">
        <v>105925</v>
      </c>
      <c r="F17" s="3"/>
      <c r="G17" s="3"/>
    </row>
    <row r="18" spans="1:7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7" x14ac:dyDescent="0.25">
      <c r="A19" s="18"/>
      <c r="B19" s="13" t="s">
        <v>19</v>
      </c>
      <c r="C19" s="13" t="s">
        <v>10</v>
      </c>
      <c r="D19" s="71"/>
      <c r="E19" s="71"/>
      <c r="F19" s="3"/>
      <c r="G19" s="107"/>
    </row>
    <row r="20" spans="1:7" x14ac:dyDescent="0.25">
      <c r="A20" s="18"/>
      <c r="B20" s="13" t="s">
        <v>20</v>
      </c>
      <c r="C20" s="13" t="s">
        <v>10</v>
      </c>
      <c r="D20" s="71"/>
      <c r="E20" s="71"/>
      <c r="F20" s="3"/>
      <c r="G20" s="3"/>
    </row>
    <row r="21" spans="1:7" x14ac:dyDescent="0.25">
      <c r="A21" s="18"/>
      <c r="B21" s="13" t="s">
        <v>50</v>
      </c>
      <c r="C21" s="13"/>
      <c r="D21" s="67"/>
      <c r="E21" s="67"/>
      <c r="F21" s="3"/>
      <c r="G21" s="3"/>
    </row>
    <row r="22" spans="1:7" ht="15.75" thickBot="1" x14ac:dyDescent="0.3">
      <c r="A22" s="18"/>
      <c r="B22" s="15"/>
      <c r="C22" s="15"/>
      <c r="D22" s="68"/>
      <c r="E22" s="68"/>
      <c r="F22" s="3"/>
      <c r="G22" s="3"/>
    </row>
    <row r="23" spans="1:7" ht="16.5" thickTop="1" thickBot="1" x14ac:dyDescent="0.3">
      <c r="A23" s="18"/>
      <c r="B23" s="114" t="s">
        <v>116</v>
      </c>
      <c r="C23" s="115"/>
      <c r="D23" s="69">
        <f>D24-SUM(D8:D22)</f>
        <v>310499.99999999994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392558.29999999993</v>
      </c>
      <c r="E24" s="69">
        <f>IF(SUM(F8:F22)&gt;SUM(E8:E22),SUM(F8:F22),SUM(E8:E22))</f>
        <v>392558.29999999993</v>
      </c>
      <c r="F24" s="3"/>
      <c r="G24" s="3"/>
    </row>
    <row r="25" spans="1:7" ht="16.5" thickTop="1" thickBot="1" x14ac:dyDescent="0.3">
      <c r="A25" s="18"/>
      <c r="B25" s="114" t="s">
        <v>117</v>
      </c>
      <c r="C25" s="115"/>
      <c r="D25" s="69">
        <f>E23</f>
        <v>0</v>
      </c>
      <c r="E25" s="69">
        <f>D23</f>
        <v>310499.99999999994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98" t="s">
        <v>122</v>
      </c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7" workbookViewId="0">
      <selection activeCell="I20" sqref="I20"/>
    </sheetView>
  </sheetViews>
  <sheetFormatPr defaultRowHeight="15" x14ac:dyDescent="0.25"/>
  <cols>
    <col min="1" max="1" width="14.28515625" customWidth="1"/>
    <col min="2" max="2" width="13.42578125" bestFit="1" customWidth="1"/>
    <col min="3" max="3" width="15.140625" customWidth="1"/>
    <col min="4" max="4" width="15.85546875" customWidth="1"/>
    <col min="5" max="5" width="15.7109375" customWidth="1"/>
    <col min="7" max="7" width="14" bestFit="1" customWidth="1"/>
    <col min="8" max="8" width="13.28515625" bestFit="1" customWidth="1"/>
    <col min="9" max="9" width="14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81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40</v>
      </c>
      <c r="D4" s="1"/>
      <c r="E4" s="1" t="s">
        <v>92</v>
      </c>
      <c r="F4" s="1"/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92" t="s">
        <v>115</v>
      </c>
      <c r="C8" s="92" t="s">
        <v>8</v>
      </c>
      <c r="D8" s="66"/>
      <c r="E8" s="66">
        <v>11218905.700000137</v>
      </c>
      <c r="F8" s="3"/>
      <c r="G8" s="3"/>
    </row>
    <row r="9" spans="1:9" x14ac:dyDescent="0.25">
      <c r="A9" s="18"/>
      <c r="B9" s="93" t="s">
        <v>9</v>
      </c>
      <c r="C9" s="93" t="s">
        <v>10</v>
      </c>
      <c r="D9" s="71">
        <v>1148843.01</v>
      </c>
      <c r="E9" s="71">
        <v>4664993.88</v>
      </c>
      <c r="F9" s="3"/>
      <c r="G9" s="3"/>
    </row>
    <row r="10" spans="1:9" x14ac:dyDescent="0.25">
      <c r="A10" s="18"/>
      <c r="B10" s="93" t="s">
        <v>11</v>
      </c>
      <c r="C10" s="93" t="s">
        <v>10</v>
      </c>
      <c r="D10" s="71">
        <v>4670049.5999999996</v>
      </c>
      <c r="E10" s="71">
        <v>2635855.2400000002</v>
      </c>
      <c r="F10" s="3"/>
      <c r="G10" s="3"/>
    </row>
    <row r="11" spans="1:9" x14ac:dyDescent="0.25">
      <c r="A11" s="18"/>
      <c r="B11" s="93" t="s">
        <v>12</v>
      </c>
      <c r="C11" s="93" t="s">
        <v>10</v>
      </c>
      <c r="D11" s="71">
        <v>5840775.8700000001</v>
      </c>
      <c r="E11" s="71">
        <v>4698972.8099999996</v>
      </c>
      <c r="F11" s="3"/>
      <c r="G11" s="3"/>
    </row>
    <row r="12" spans="1:9" x14ac:dyDescent="0.25">
      <c r="A12" s="18"/>
      <c r="B12" s="93" t="s">
        <v>13</v>
      </c>
      <c r="C12" s="93" t="s">
        <v>10</v>
      </c>
      <c r="D12" s="71">
        <v>2119576.63</v>
      </c>
      <c r="E12" s="71">
        <v>2211462.37</v>
      </c>
      <c r="F12" s="3"/>
      <c r="G12" s="3"/>
      <c r="H12" s="32"/>
      <c r="I12" s="32"/>
    </row>
    <row r="13" spans="1:9" x14ac:dyDescent="0.25">
      <c r="A13" s="18"/>
      <c r="B13" s="93" t="s">
        <v>14</v>
      </c>
      <c r="C13" s="93" t="s">
        <v>10</v>
      </c>
      <c r="D13" s="71">
        <v>1902591.09</v>
      </c>
      <c r="E13" s="71">
        <v>1969861.53</v>
      </c>
      <c r="F13" s="3"/>
      <c r="G13" s="3"/>
    </row>
    <row r="14" spans="1:9" x14ac:dyDescent="0.25">
      <c r="A14" s="18"/>
      <c r="B14" s="93" t="s">
        <v>15</v>
      </c>
      <c r="C14" s="93" t="s">
        <v>10</v>
      </c>
      <c r="D14" s="71">
        <v>2814220.09</v>
      </c>
      <c r="E14" s="71">
        <v>4486369.7300000004</v>
      </c>
      <c r="F14" s="3"/>
      <c r="G14" s="3"/>
    </row>
    <row r="15" spans="1:9" x14ac:dyDescent="0.25">
      <c r="A15" s="18"/>
      <c r="B15" s="93" t="s">
        <v>16</v>
      </c>
      <c r="C15" s="93" t="s">
        <v>10</v>
      </c>
      <c r="D15" s="71">
        <v>4342071.58</v>
      </c>
      <c r="E15" s="71">
        <v>3792641.55</v>
      </c>
      <c r="F15" s="3"/>
      <c r="G15" s="107"/>
    </row>
    <row r="16" spans="1:9" x14ac:dyDescent="0.25">
      <c r="A16" s="18"/>
      <c r="B16" s="93" t="s">
        <v>72</v>
      </c>
      <c r="C16" s="93" t="s">
        <v>10</v>
      </c>
      <c r="D16" s="71">
        <v>2189153.61</v>
      </c>
      <c r="E16" s="71">
        <v>3311365.59</v>
      </c>
      <c r="F16" s="3"/>
      <c r="G16" s="3"/>
    </row>
    <row r="17" spans="1:7" x14ac:dyDescent="0.25">
      <c r="A17" s="18"/>
      <c r="B17" s="93" t="s">
        <v>17</v>
      </c>
      <c r="C17" s="93" t="s">
        <v>10</v>
      </c>
      <c r="D17" s="71">
        <v>3200426.77</v>
      </c>
      <c r="E17" s="71">
        <v>5180838.0599999996</v>
      </c>
      <c r="F17" s="3"/>
      <c r="G17" s="3"/>
    </row>
    <row r="18" spans="1:7" x14ac:dyDescent="0.25">
      <c r="A18" s="18"/>
      <c r="B18" s="93" t="s">
        <v>18</v>
      </c>
      <c r="C18" s="93" t="s">
        <v>10</v>
      </c>
      <c r="D18" s="71"/>
      <c r="E18" s="71"/>
      <c r="F18" s="3"/>
      <c r="G18" s="3"/>
    </row>
    <row r="19" spans="1:7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7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7" x14ac:dyDescent="0.25">
      <c r="A21" s="18"/>
      <c r="B21" s="93" t="s">
        <v>50</v>
      </c>
      <c r="C21" s="93"/>
      <c r="D21" s="67"/>
      <c r="E21" s="67"/>
      <c r="F21" s="3"/>
      <c r="G21" s="3"/>
    </row>
    <row r="22" spans="1:7" ht="15.75" thickBot="1" x14ac:dyDescent="0.3">
      <c r="A22" s="18"/>
      <c r="B22" s="94"/>
      <c r="C22" s="94"/>
      <c r="D22" s="68"/>
      <c r="E22" s="68"/>
      <c r="F22" s="3"/>
      <c r="G22" s="3"/>
    </row>
    <row r="23" spans="1:7" ht="16.5" thickTop="1" thickBot="1" x14ac:dyDescent="0.3">
      <c r="A23" s="18"/>
      <c r="B23" s="112" t="s">
        <v>116</v>
      </c>
      <c r="C23" s="113"/>
      <c r="D23" s="69">
        <f>D24-SUM(D8:D22)</f>
        <v>15943558.210000146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44171266.460000142</v>
      </c>
      <c r="E24" s="69">
        <f>IF(SUM(F8:F22)&gt;SUM(E8:E22),SUM(F8:F22),SUM(E8:E22))</f>
        <v>44171266.460000142</v>
      </c>
      <c r="F24" s="3"/>
      <c r="G24" s="3"/>
    </row>
    <row r="25" spans="1:7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15943558.210000146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H15" sqref="H15"/>
    </sheetView>
  </sheetViews>
  <sheetFormatPr defaultRowHeight="15" x14ac:dyDescent="0.25"/>
  <cols>
    <col min="1" max="1" width="14.1406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8" width="11.5703125" bestFit="1" customWidth="1"/>
    <col min="9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81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109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38</v>
      </c>
      <c r="D4" s="1"/>
      <c r="E4" s="1" t="s">
        <v>3</v>
      </c>
      <c r="F4" s="1">
        <v>311</v>
      </c>
      <c r="G4" s="2"/>
    </row>
    <row r="5" spans="1:9" x14ac:dyDescent="0.25">
      <c r="A5" s="3"/>
      <c r="B5" s="3"/>
      <c r="C5" s="3" t="s">
        <v>39</v>
      </c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12"/>
      <c r="E8" s="12">
        <v>53576723.049999997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3">
        <v>40000</v>
      </c>
      <c r="E9" s="73">
        <v>135969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3">
        <v>11043214.560000001</v>
      </c>
      <c r="E10" s="73">
        <v>32100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3">
        <v>474173.52</v>
      </c>
      <c r="E11" s="73">
        <v>329253.71999999997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3">
        <v>4841273.21</v>
      </c>
      <c r="E12" s="73">
        <v>444748.76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3">
        <v>2372197.7599999998</v>
      </c>
      <c r="E13" s="73">
        <v>1038448.1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3">
        <v>657576.31000000006</v>
      </c>
      <c r="E14" s="73">
        <v>98800.69</v>
      </c>
      <c r="F14" s="3"/>
      <c r="G14" s="3"/>
      <c r="H14" s="32"/>
      <c r="I14" s="32"/>
    </row>
    <row r="15" spans="1:9" x14ac:dyDescent="0.25">
      <c r="A15" s="18"/>
      <c r="B15" s="13" t="s">
        <v>16</v>
      </c>
      <c r="C15" s="13" t="s">
        <v>10</v>
      </c>
      <c r="D15" s="73">
        <v>290020.88</v>
      </c>
      <c r="E15" s="73">
        <v>106675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3">
        <v>8753712</v>
      </c>
      <c r="E16" s="73">
        <v>1096787.48</v>
      </c>
      <c r="F16" s="3"/>
      <c r="G16" s="3"/>
    </row>
    <row r="17" spans="1:8" x14ac:dyDescent="0.25">
      <c r="A17" s="18"/>
      <c r="B17" s="13" t="s">
        <v>17</v>
      </c>
      <c r="C17" s="13" t="s">
        <v>10</v>
      </c>
      <c r="D17" s="73">
        <v>262805.46000000002</v>
      </c>
      <c r="E17" s="73">
        <v>241362.35</v>
      </c>
      <c r="F17" s="3"/>
      <c r="G17" s="3"/>
    </row>
    <row r="18" spans="1:8" x14ac:dyDescent="0.25">
      <c r="A18" s="18"/>
      <c r="B18" s="13" t="s">
        <v>18</v>
      </c>
      <c r="C18" s="13" t="s">
        <v>10</v>
      </c>
      <c r="D18" s="73"/>
      <c r="E18" s="73"/>
      <c r="F18" s="3"/>
      <c r="G18" s="3"/>
    </row>
    <row r="19" spans="1:8" x14ac:dyDescent="0.25">
      <c r="A19" s="18"/>
      <c r="B19" s="13" t="s">
        <v>19</v>
      </c>
      <c r="C19" s="13" t="s">
        <v>10</v>
      </c>
      <c r="D19" s="73"/>
      <c r="E19" s="73"/>
      <c r="F19" s="3"/>
      <c r="G19" s="3"/>
    </row>
    <row r="20" spans="1:8" x14ac:dyDescent="0.25">
      <c r="A20" s="18"/>
      <c r="B20" s="13" t="s">
        <v>20</v>
      </c>
      <c r="C20" s="13" t="s">
        <v>10</v>
      </c>
      <c r="D20" s="73"/>
      <c r="E20" s="73"/>
      <c r="F20" s="3"/>
      <c r="G20" s="3"/>
    </row>
    <row r="21" spans="1:8" x14ac:dyDescent="0.25">
      <c r="A21" s="18"/>
      <c r="B21" s="13" t="s">
        <v>50</v>
      </c>
      <c r="C21" s="13"/>
      <c r="D21" s="14"/>
      <c r="E21" s="14"/>
      <c r="F21" s="3"/>
      <c r="G21" s="3"/>
    </row>
    <row r="22" spans="1:8" ht="15.75" thickBot="1" x14ac:dyDescent="0.3">
      <c r="A22" s="18"/>
      <c r="B22" s="15"/>
      <c r="C22" s="15"/>
      <c r="D22" s="16"/>
      <c r="E22" s="16"/>
      <c r="F22" s="3"/>
      <c r="G22" s="3"/>
    </row>
    <row r="23" spans="1:8" ht="16.5" thickTop="1" thickBot="1" x14ac:dyDescent="0.3">
      <c r="A23" s="18"/>
      <c r="B23" s="114" t="s">
        <v>116</v>
      </c>
      <c r="C23" s="115"/>
      <c r="D23" s="17">
        <f>D24-SUM(D8:D22)</f>
        <v>28365894.449999996</v>
      </c>
      <c r="E23" s="17">
        <f>E24-SUM(E8:E22)</f>
        <v>0</v>
      </c>
      <c r="F23" s="6"/>
      <c r="G23" s="3"/>
      <c r="H23" s="20"/>
    </row>
    <row r="24" spans="1:8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57100868.149999991</v>
      </c>
      <c r="E24" s="17">
        <f>IF(SUM(F8:F22)&gt;SUM(E8:E22),SUM(F8:F22),SUM(E8:E22))</f>
        <v>57100868.149999991</v>
      </c>
      <c r="F24" s="3"/>
      <c r="G24" s="3"/>
    </row>
    <row r="25" spans="1:8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28365894.449999996</v>
      </c>
      <c r="F25" s="3"/>
      <c r="G25" s="3"/>
    </row>
    <row r="26" spans="1:8" ht="15.75" thickTop="1" x14ac:dyDescent="0.25">
      <c r="A26" s="3"/>
      <c r="B26" s="3"/>
      <c r="C26" s="3"/>
      <c r="D26" s="7"/>
      <c r="E26" s="7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 t="s">
        <v>22</v>
      </c>
      <c r="B29" s="3"/>
      <c r="C29" s="3"/>
      <c r="D29" s="3"/>
      <c r="E29" s="3"/>
      <c r="F29" s="3"/>
      <c r="G29" s="3"/>
    </row>
    <row r="30" spans="1:8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8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8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4" workbookViewId="0">
      <selection activeCell="H15" sqref="H15"/>
    </sheetView>
  </sheetViews>
  <sheetFormatPr defaultRowHeight="15" x14ac:dyDescent="0.25"/>
  <cols>
    <col min="1" max="1" width="13.57031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84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55</v>
      </c>
      <c r="D4" s="1"/>
      <c r="E4" s="1" t="s">
        <v>3</v>
      </c>
      <c r="F4" s="1">
        <v>312</v>
      </c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12"/>
      <c r="E8" s="12">
        <v>6899210.1700000018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3">
        <v>607382.77</v>
      </c>
      <c r="E9" s="73">
        <v>656264.12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3">
        <v>4241987.3</v>
      </c>
      <c r="E10" s="73">
        <v>4191754.01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3">
        <v>1210064.01</v>
      </c>
      <c r="E11" s="73">
        <v>434958.33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3">
        <v>880432.91</v>
      </c>
      <c r="E12" s="73">
        <v>588884.37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3">
        <v>1153208.45</v>
      </c>
      <c r="E13" s="73">
        <v>928913.25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3">
        <v>1241848.07</v>
      </c>
      <c r="E14" s="73">
        <v>1323205.2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3">
        <v>817459.44</v>
      </c>
      <c r="E15" s="73">
        <v>2083429.66</v>
      </c>
      <c r="F15" s="3"/>
      <c r="G15" s="3"/>
      <c r="H15" s="32"/>
      <c r="I15" s="32"/>
    </row>
    <row r="16" spans="1:9" x14ac:dyDescent="0.25">
      <c r="A16" s="18"/>
      <c r="B16" s="13" t="s">
        <v>72</v>
      </c>
      <c r="C16" s="13" t="s">
        <v>10</v>
      </c>
      <c r="D16" s="73">
        <v>7292389.6299999999</v>
      </c>
      <c r="E16" s="73">
        <v>6014193.3499999996</v>
      </c>
      <c r="F16" s="3"/>
      <c r="G16" s="3"/>
    </row>
    <row r="17" spans="1:8" x14ac:dyDescent="0.25">
      <c r="A17" s="18"/>
      <c r="B17" s="13" t="s">
        <v>17</v>
      </c>
      <c r="C17" s="13" t="s">
        <v>10</v>
      </c>
      <c r="D17" s="73">
        <v>6229281.4800000004</v>
      </c>
      <c r="E17" s="73">
        <v>6177294.6699999999</v>
      </c>
      <c r="F17" s="3"/>
      <c r="G17" s="3"/>
    </row>
    <row r="18" spans="1:8" x14ac:dyDescent="0.25">
      <c r="A18" s="18"/>
      <c r="B18" s="13" t="s">
        <v>18</v>
      </c>
      <c r="C18" s="13" t="s">
        <v>10</v>
      </c>
      <c r="D18" s="73"/>
      <c r="E18" s="73"/>
      <c r="F18" s="3"/>
      <c r="G18" s="3"/>
    </row>
    <row r="19" spans="1:8" x14ac:dyDescent="0.25">
      <c r="A19" s="18"/>
      <c r="B19" s="13" t="s">
        <v>19</v>
      </c>
      <c r="C19" s="13" t="s">
        <v>10</v>
      </c>
      <c r="D19" s="73"/>
      <c r="E19" s="73"/>
      <c r="F19" s="3"/>
      <c r="G19" s="3"/>
    </row>
    <row r="20" spans="1:8" x14ac:dyDescent="0.25">
      <c r="A20" s="18"/>
      <c r="B20" s="13" t="s">
        <v>20</v>
      </c>
      <c r="C20" s="13" t="s">
        <v>10</v>
      </c>
      <c r="D20" s="73"/>
      <c r="E20" s="73"/>
      <c r="F20" s="3" t="s">
        <v>51</v>
      </c>
      <c r="G20" s="3"/>
    </row>
    <row r="21" spans="1:8" x14ac:dyDescent="0.25">
      <c r="A21" s="18"/>
      <c r="B21" s="13" t="s">
        <v>50</v>
      </c>
      <c r="C21" s="13"/>
      <c r="D21" s="14"/>
      <c r="E21" s="14"/>
      <c r="F21" s="3"/>
      <c r="G21" s="3"/>
      <c r="H21" s="20"/>
    </row>
    <row r="22" spans="1:8" ht="15.75" thickBot="1" x14ac:dyDescent="0.3">
      <c r="A22" s="18"/>
      <c r="B22" s="15"/>
      <c r="C22" s="15"/>
      <c r="D22" s="16"/>
      <c r="E22" s="16"/>
      <c r="F22" s="3"/>
      <c r="G22" s="3"/>
    </row>
    <row r="23" spans="1:8" ht="16.5" thickTop="1" thickBot="1" x14ac:dyDescent="0.3">
      <c r="A23" s="18"/>
      <c r="B23" s="114" t="s">
        <v>116</v>
      </c>
      <c r="C23" s="115"/>
      <c r="D23" s="17">
        <f>D24-SUM(D8:D22)</f>
        <v>5624053.070000004</v>
      </c>
      <c r="E23" s="17">
        <f>E24-SUM(E8:E22)</f>
        <v>0</v>
      </c>
      <c r="F23" s="6"/>
      <c r="G23" s="3"/>
    </row>
    <row r="24" spans="1:8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29298107.130000003</v>
      </c>
      <c r="E24" s="17">
        <f>IF(SUM(F8:F22)&gt;SUM(E8:E22),SUM(F8:F22),SUM(E8:E22))</f>
        <v>29298107.130000003</v>
      </c>
      <c r="F24" s="3"/>
      <c r="G24" s="3"/>
    </row>
    <row r="25" spans="1:8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5624053.070000004</v>
      </c>
      <c r="F25" s="3"/>
      <c r="G25" s="3"/>
    </row>
    <row r="26" spans="1:8" ht="15.75" thickTop="1" x14ac:dyDescent="0.25">
      <c r="A26" s="3"/>
      <c r="B26" s="3"/>
      <c r="C26" s="3"/>
      <c r="D26" s="7"/>
      <c r="E26" s="7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 t="s">
        <v>22</v>
      </c>
      <c r="B29" s="3"/>
      <c r="C29" s="3"/>
      <c r="D29" s="3"/>
      <c r="E29" s="3"/>
      <c r="F29" s="3"/>
      <c r="G29" s="3"/>
    </row>
    <row r="30" spans="1:8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8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8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I14" sqref="I14"/>
    </sheetView>
  </sheetViews>
  <sheetFormatPr defaultRowHeight="15" x14ac:dyDescent="0.25"/>
  <cols>
    <col min="1" max="1" width="13.855468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9" max="9" width="13.42578125" bestFit="1" customWidth="1"/>
    <col min="10" max="10" width="13.28515625" bestFit="1" customWidth="1"/>
  </cols>
  <sheetData>
    <row r="1" spans="1:10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0" ht="18.75" x14ac:dyDescent="0.3">
      <c r="A2" s="111" t="s">
        <v>85</v>
      </c>
      <c r="B2" s="111"/>
      <c r="C2" s="111"/>
      <c r="D2" s="111"/>
      <c r="E2" s="111"/>
      <c r="F2" s="111"/>
      <c r="G2" s="111"/>
    </row>
    <row r="3" spans="1:10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0" ht="15.75" x14ac:dyDescent="0.25">
      <c r="A4" s="1" t="s">
        <v>1</v>
      </c>
      <c r="B4" s="1"/>
      <c r="C4" s="1" t="s">
        <v>68</v>
      </c>
      <c r="D4" s="1"/>
      <c r="E4" s="1" t="s">
        <v>3</v>
      </c>
      <c r="F4" s="1">
        <v>313</v>
      </c>
      <c r="G4" s="2"/>
    </row>
    <row r="5" spans="1:10" ht="15.75" x14ac:dyDescent="0.25">
      <c r="A5" s="3"/>
      <c r="B5" s="3"/>
      <c r="C5" s="1" t="s">
        <v>69</v>
      </c>
      <c r="D5" s="3"/>
      <c r="E5" s="3"/>
      <c r="F5" s="3"/>
      <c r="G5" s="3"/>
    </row>
    <row r="6" spans="1:10" ht="15.75" thickBot="1" x14ac:dyDescent="0.3">
      <c r="A6" s="3"/>
      <c r="B6" s="4"/>
      <c r="C6" s="4"/>
      <c r="D6" s="4"/>
      <c r="E6" s="4"/>
      <c r="F6" s="3"/>
      <c r="G6" s="3"/>
    </row>
    <row r="7" spans="1:10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0" ht="15.75" thickTop="1" x14ac:dyDescent="0.25">
      <c r="A8" s="18"/>
      <c r="B8" s="11" t="s">
        <v>115</v>
      </c>
      <c r="C8" s="11" t="s">
        <v>8</v>
      </c>
      <c r="D8" s="12"/>
      <c r="E8" s="12">
        <v>12699240.320000008</v>
      </c>
      <c r="F8" s="3"/>
      <c r="G8" s="3"/>
    </row>
    <row r="9" spans="1:10" x14ac:dyDescent="0.25">
      <c r="A9" s="18"/>
      <c r="B9" s="93" t="s">
        <v>9</v>
      </c>
      <c r="C9" s="93" t="s">
        <v>10</v>
      </c>
      <c r="D9" s="71">
        <v>9552194.4100000001</v>
      </c>
      <c r="E9" s="71">
        <v>9641285.3399999999</v>
      </c>
      <c r="F9" s="3"/>
      <c r="G9" s="3"/>
    </row>
    <row r="10" spans="1:10" x14ac:dyDescent="0.25">
      <c r="A10" s="18"/>
      <c r="B10" s="93" t="s">
        <v>11</v>
      </c>
      <c r="C10" s="93" t="s">
        <v>10</v>
      </c>
      <c r="D10" s="71">
        <v>1501058.49</v>
      </c>
      <c r="E10" s="71">
        <v>148125</v>
      </c>
      <c r="F10" s="3"/>
      <c r="G10" s="3"/>
    </row>
    <row r="11" spans="1:10" x14ac:dyDescent="0.25">
      <c r="A11" s="18"/>
      <c r="B11" s="93" t="s">
        <v>12</v>
      </c>
      <c r="C11" s="93" t="s">
        <v>10</v>
      </c>
      <c r="D11" s="71">
        <v>4625266.76</v>
      </c>
      <c r="E11" s="71">
        <v>6073540.2300000004</v>
      </c>
      <c r="F11" s="3"/>
      <c r="G11" s="3"/>
    </row>
    <row r="12" spans="1:10" x14ac:dyDescent="0.25">
      <c r="A12" s="18"/>
      <c r="B12" s="93" t="s">
        <v>13</v>
      </c>
      <c r="C12" s="93" t="s">
        <v>10</v>
      </c>
      <c r="D12" s="71">
        <v>7268574.7199999997</v>
      </c>
      <c r="E12" s="71">
        <v>5373756.1100000003</v>
      </c>
      <c r="F12" s="3"/>
      <c r="G12" s="3"/>
    </row>
    <row r="13" spans="1:10" x14ac:dyDescent="0.25">
      <c r="A13" s="18"/>
      <c r="B13" s="93" t="s">
        <v>14</v>
      </c>
      <c r="C13" s="93" t="s">
        <v>10</v>
      </c>
      <c r="D13" s="71">
        <v>5697507.7000000002</v>
      </c>
      <c r="E13" s="71">
        <v>6545572.8600000003</v>
      </c>
      <c r="F13" s="3"/>
      <c r="G13" s="3"/>
      <c r="I13" s="32"/>
      <c r="J13" s="32"/>
    </row>
    <row r="14" spans="1:10" x14ac:dyDescent="0.25">
      <c r="A14" s="18"/>
      <c r="B14" s="93" t="s">
        <v>15</v>
      </c>
      <c r="C14" s="93" t="s">
        <v>10</v>
      </c>
      <c r="D14" s="71">
        <v>1984646.81</v>
      </c>
      <c r="E14" s="71">
        <v>1850351.46</v>
      </c>
      <c r="F14" s="3"/>
      <c r="G14" s="3"/>
    </row>
    <row r="15" spans="1:10" x14ac:dyDescent="0.25">
      <c r="A15" s="18"/>
      <c r="B15" s="93" t="s">
        <v>16</v>
      </c>
      <c r="C15" s="93" t="s">
        <v>10</v>
      </c>
      <c r="D15" s="71">
        <v>2009765.75</v>
      </c>
      <c r="E15" s="71">
        <v>1175652.47</v>
      </c>
      <c r="F15" s="3"/>
      <c r="G15" s="3"/>
    </row>
    <row r="16" spans="1:10" x14ac:dyDescent="0.25">
      <c r="A16" s="18"/>
      <c r="B16" s="93" t="s">
        <v>72</v>
      </c>
      <c r="C16" s="93" t="s">
        <v>10</v>
      </c>
      <c r="D16" s="71">
        <v>4979649.09</v>
      </c>
      <c r="E16" s="71">
        <v>2416769.2000000002</v>
      </c>
      <c r="F16" s="3"/>
      <c r="G16" s="3"/>
    </row>
    <row r="17" spans="1:9" x14ac:dyDescent="0.25">
      <c r="A17" s="18"/>
      <c r="B17" s="93" t="s">
        <v>17</v>
      </c>
      <c r="C17" s="93" t="s">
        <v>10</v>
      </c>
      <c r="D17" s="71">
        <v>2745105.99</v>
      </c>
      <c r="E17" s="71">
        <v>2640146.8199999998</v>
      </c>
      <c r="F17" s="3"/>
      <c r="G17" s="3"/>
    </row>
    <row r="18" spans="1:9" x14ac:dyDescent="0.25">
      <c r="A18" s="18"/>
      <c r="B18" s="93" t="s">
        <v>18</v>
      </c>
      <c r="C18" s="93" t="s">
        <v>10</v>
      </c>
      <c r="D18" s="71"/>
      <c r="E18" s="71"/>
      <c r="F18" s="3"/>
      <c r="G18" s="3"/>
      <c r="I18" s="8"/>
    </row>
    <row r="19" spans="1:9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9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9" x14ac:dyDescent="0.25">
      <c r="A21" s="18"/>
      <c r="B21" s="93" t="s">
        <v>50</v>
      </c>
      <c r="C21" s="93"/>
      <c r="D21" s="67"/>
      <c r="E21" s="67"/>
      <c r="F21" s="3"/>
      <c r="G21" s="3"/>
    </row>
    <row r="22" spans="1:9" ht="15.75" thickBot="1" x14ac:dyDescent="0.3">
      <c r="A22" s="18"/>
      <c r="B22" s="94"/>
      <c r="C22" s="94"/>
      <c r="D22" s="68"/>
      <c r="E22" s="68"/>
      <c r="F22" s="3"/>
      <c r="G22" s="3"/>
    </row>
    <row r="23" spans="1:9" ht="16.5" thickTop="1" thickBot="1" x14ac:dyDescent="0.3">
      <c r="A23" s="18"/>
      <c r="B23" s="112" t="s">
        <v>116</v>
      </c>
      <c r="C23" s="113"/>
      <c r="D23" s="69">
        <f>D24-SUM(D8:D22)</f>
        <v>8200670.090000011</v>
      </c>
      <c r="E23" s="69">
        <f>E24-SUM(E8:E22)</f>
        <v>0</v>
      </c>
      <c r="F23" s="6"/>
      <c r="G23" s="3"/>
    </row>
    <row r="24" spans="1:9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48564439.81000001</v>
      </c>
      <c r="E24" s="69">
        <f>IF(SUM(F8:F22)&gt;SUM(E8:E22),SUM(F8:F22),SUM(E8:E22))</f>
        <v>48564439.81000001</v>
      </c>
      <c r="F24" s="3"/>
      <c r="G24" s="3"/>
    </row>
    <row r="25" spans="1:9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8200670.090000011</v>
      </c>
      <c r="F25" s="3"/>
      <c r="G25" s="3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98" t="s">
        <v>121</v>
      </c>
      <c r="F30" s="3"/>
      <c r="G30" s="3"/>
    </row>
    <row r="31" spans="1:9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14" sqref="J14"/>
    </sheetView>
  </sheetViews>
  <sheetFormatPr defaultRowHeight="15" x14ac:dyDescent="0.25"/>
  <cols>
    <col min="1" max="1" width="14.425781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9" max="9" width="14.42578125" customWidth="1"/>
    <col min="10" max="10" width="11.5703125" bestFit="1" customWidth="1"/>
  </cols>
  <sheetData>
    <row r="1" spans="1:10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0" ht="18.75" x14ac:dyDescent="0.3">
      <c r="A2" s="111" t="s">
        <v>80</v>
      </c>
      <c r="B2" s="111"/>
      <c r="C2" s="111"/>
      <c r="D2" s="111"/>
      <c r="E2" s="111"/>
      <c r="F2" s="111"/>
      <c r="G2" s="111"/>
    </row>
    <row r="3" spans="1:10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0" ht="15.75" x14ac:dyDescent="0.25">
      <c r="A4" s="1" t="s">
        <v>1</v>
      </c>
      <c r="B4" s="1"/>
      <c r="C4" s="26" t="s">
        <v>56</v>
      </c>
      <c r="E4" s="1" t="s">
        <v>3</v>
      </c>
      <c r="F4" s="1">
        <v>314</v>
      </c>
      <c r="G4" s="2"/>
    </row>
    <row r="5" spans="1:10" x14ac:dyDescent="0.25">
      <c r="A5" s="3"/>
      <c r="B5" s="3"/>
      <c r="C5" s="3"/>
      <c r="D5" s="3"/>
      <c r="E5" s="3"/>
      <c r="F5" s="3"/>
      <c r="G5" s="3"/>
    </row>
    <row r="6" spans="1:10" ht="15.75" thickBot="1" x14ac:dyDescent="0.3">
      <c r="A6" s="3"/>
      <c r="B6" s="4"/>
      <c r="C6" s="4"/>
      <c r="D6" s="4"/>
      <c r="E6" s="4"/>
      <c r="F6" s="3"/>
      <c r="G6" s="3"/>
    </row>
    <row r="7" spans="1:10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0" ht="15.75" thickTop="1" x14ac:dyDescent="0.25">
      <c r="A8" s="18"/>
      <c r="B8" s="92" t="s">
        <v>115</v>
      </c>
      <c r="C8" s="92" t="s">
        <v>8</v>
      </c>
      <c r="D8" s="95"/>
      <c r="E8" s="95">
        <v>1745849.3000000045</v>
      </c>
      <c r="F8" s="3"/>
      <c r="G8" s="3"/>
    </row>
    <row r="9" spans="1:10" x14ac:dyDescent="0.25">
      <c r="A9" s="18"/>
      <c r="B9" s="93" t="s">
        <v>9</v>
      </c>
      <c r="C9" s="93" t="s">
        <v>10</v>
      </c>
      <c r="D9" s="71">
        <v>1641804.8</v>
      </c>
      <c r="E9" s="71">
        <v>1250</v>
      </c>
      <c r="F9" s="3"/>
      <c r="G9" s="3"/>
    </row>
    <row r="10" spans="1:10" x14ac:dyDescent="0.25">
      <c r="A10" s="18"/>
      <c r="B10" s="93" t="s">
        <v>11</v>
      </c>
      <c r="C10" s="93" t="s">
        <v>10</v>
      </c>
      <c r="D10" s="71">
        <v>0</v>
      </c>
      <c r="E10" s="71">
        <v>19823.75</v>
      </c>
      <c r="F10" s="3"/>
      <c r="G10" s="3"/>
    </row>
    <row r="11" spans="1:10" x14ac:dyDescent="0.25">
      <c r="A11" s="18"/>
      <c r="B11" s="93" t="s">
        <v>12</v>
      </c>
      <c r="C11" s="93" t="s">
        <v>10</v>
      </c>
      <c r="D11" s="71">
        <v>119858.25</v>
      </c>
      <c r="E11" s="71">
        <v>220247.55</v>
      </c>
      <c r="F11" s="3"/>
      <c r="G11" s="3"/>
    </row>
    <row r="12" spans="1:10" x14ac:dyDescent="0.25">
      <c r="A12" s="18"/>
      <c r="B12" s="93" t="s">
        <v>13</v>
      </c>
      <c r="C12" s="93" t="s">
        <v>10</v>
      </c>
      <c r="D12" s="71">
        <v>393992.3</v>
      </c>
      <c r="E12" s="71">
        <v>575466.25</v>
      </c>
      <c r="F12" s="3"/>
      <c r="G12" s="3"/>
    </row>
    <row r="13" spans="1:10" x14ac:dyDescent="0.25">
      <c r="A13" s="18"/>
      <c r="B13" s="93" t="s">
        <v>14</v>
      </c>
      <c r="C13" s="93" t="s">
        <v>10</v>
      </c>
      <c r="D13" s="71">
        <v>62337</v>
      </c>
      <c r="E13" s="71">
        <v>1202751.5</v>
      </c>
      <c r="F13" s="3"/>
      <c r="G13" s="3"/>
    </row>
    <row r="14" spans="1:10" x14ac:dyDescent="0.25">
      <c r="A14" s="18"/>
      <c r="B14" s="93" t="s">
        <v>15</v>
      </c>
      <c r="C14" s="93" t="s">
        <v>10</v>
      </c>
      <c r="D14" s="71">
        <v>878649</v>
      </c>
      <c r="E14" s="71">
        <v>562112</v>
      </c>
      <c r="F14" s="3"/>
      <c r="G14" s="3"/>
      <c r="I14" s="32"/>
      <c r="J14" s="32"/>
    </row>
    <row r="15" spans="1:10" x14ac:dyDescent="0.25">
      <c r="A15" s="18"/>
      <c r="B15" s="93" t="s">
        <v>16</v>
      </c>
      <c r="C15" s="93" t="s">
        <v>10</v>
      </c>
      <c r="D15" s="71">
        <v>1403449.85</v>
      </c>
      <c r="E15" s="71">
        <v>1692127.98</v>
      </c>
      <c r="F15" s="3"/>
      <c r="G15" s="3"/>
    </row>
    <row r="16" spans="1:10" x14ac:dyDescent="0.25">
      <c r="A16" s="18"/>
      <c r="B16" s="93" t="s">
        <v>72</v>
      </c>
      <c r="C16" s="93" t="s">
        <v>10</v>
      </c>
      <c r="D16" s="71">
        <v>1449722.73</v>
      </c>
      <c r="E16" s="71">
        <v>2085901.45</v>
      </c>
      <c r="F16" s="3"/>
      <c r="G16" s="3"/>
      <c r="I16" s="20"/>
    </row>
    <row r="17" spans="1:7" x14ac:dyDescent="0.25">
      <c r="A17" s="18"/>
      <c r="B17" s="93" t="s">
        <v>17</v>
      </c>
      <c r="C17" s="93" t="s">
        <v>10</v>
      </c>
      <c r="D17" s="71">
        <v>1030400.75</v>
      </c>
      <c r="E17" s="71">
        <v>2725615.35</v>
      </c>
      <c r="F17" s="3"/>
      <c r="G17" s="3"/>
    </row>
    <row r="18" spans="1:7" x14ac:dyDescent="0.25">
      <c r="A18" s="18"/>
      <c r="B18" s="93" t="s">
        <v>18</v>
      </c>
      <c r="C18" s="93" t="s">
        <v>10</v>
      </c>
      <c r="D18" s="71"/>
      <c r="E18" s="71"/>
      <c r="F18" s="3"/>
      <c r="G18" s="3"/>
    </row>
    <row r="19" spans="1:7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7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7" x14ac:dyDescent="0.25">
      <c r="A21" s="18"/>
      <c r="B21" s="93" t="s">
        <v>50</v>
      </c>
      <c r="C21" s="93"/>
      <c r="D21" s="67"/>
      <c r="E21" s="67"/>
      <c r="F21" s="3"/>
      <c r="G21" s="3"/>
    </row>
    <row r="22" spans="1:7" ht="15.75" thickBot="1" x14ac:dyDescent="0.3">
      <c r="A22" s="18"/>
      <c r="B22" s="94"/>
      <c r="C22" s="94"/>
      <c r="D22" s="68"/>
      <c r="E22" s="68"/>
      <c r="F22" s="3"/>
      <c r="G22" s="3"/>
    </row>
    <row r="23" spans="1:7" ht="16.5" thickTop="1" thickBot="1" x14ac:dyDescent="0.3">
      <c r="A23" s="18"/>
      <c r="B23" s="112" t="s">
        <v>116</v>
      </c>
      <c r="C23" s="113"/>
      <c r="D23" s="69">
        <f>D24-SUM(D8:D22)</f>
        <v>3850930.4500000048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10831145.130000005</v>
      </c>
      <c r="E24" s="69">
        <f>IF(SUM(F8:F22)&gt;SUM(E8:E22),SUM(F8:F22),SUM(E8:E22))</f>
        <v>10831145.130000005</v>
      </c>
      <c r="F24" s="3"/>
      <c r="G24" s="3"/>
    </row>
    <row r="25" spans="1:7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3850930.4500000048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101"/>
      <c r="E30" s="101" t="s">
        <v>123</v>
      </c>
      <c r="F30" s="101"/>
      <c r="G30" s="101"/>
    </row>
    <row r="31" spans="1:7" x14ac:dyDescent="0.25">
      <c r="A31" s="3" t="s">
        <v>52</v>
      </c>
      <c r="B31" s="3" t="s">
        <v>112</v>
      </c>
      <c r="C31" s="3"/>
      <c r="D31" s="101"/>
      <c r="E31" s="101" t="s">
        <v>89</v>
      </c>
      <c r="F31" s="101"/>
      <c r="G31" s="101"/>
    </row>
    <row r="32" spans="1:7" x14ac:dyDescent="0.25">
      <c r="A32" s="3"/>
      <c r="B32" s="3"/>
      <c r="C32" s="3"/>
      <c r="D32" s="101"/>
      <c r="E32" s="101" t="s">
        <v>90</v>
      </c>
      <c r="F32" s="101"/>
      <c r="G32" s="101"/>
    </row>
    <row r="33" spans="1:7" x14ac:dyDescent="0.25">
      <c r="A33" s="3"/>
      <c r="B33" s="3"/>
      <c r="C33" s="3"/>
      <c r="D33" s="101"/>
      <c r="E33" s="3" t="s">
        <v>91</v>
      </c>
      <c r="F33" s="3"/>
      <c r="G33" s="101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H18" sqref="H18"/>
    </sheetView>
  </sheetViews>
  <sheetFormatPr defaultRowHeight="15" x14ac:dyDescent="0.25"/>
  <cols>
    <col min="1" max="1" width="14.71093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80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42</v>
      </c>
      <c r="D4" s="1"/>
      <c r="F4" s="1">
        <v>315</v>
      </c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12"/>
      <c r="E8" s="12">
        <v>14327446.590000018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3">
        <v>9261200.4499999993</v>
      </c>
      <c r="E9" s="73">
        <v>10015133.109999999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3">
        <v>2330363.15</v>
      </c>
      <c r="E10" s="73">
        <v>1665794.03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3">
        <v>861966.38</v>
      </c>
      <c r="E11" s="73">
        <v>2500901.0699999998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3">
        <v>1344290.49</v>
      </c>
      <c r="E12" s="73">
        <v>629459.79</v>
      </c>
      <c r="F12" s="3"/>
      <c r="G12" s="3"/>
      <c r="H12" s="32"/>
      <c r="I12" s="32"/>
    </row>
    <row r="13" spans="1:9" x14ac:dyDescent="0.25">
      <c r="A13" s="18"/>
      <c r="B13" s="13" t="s">
        <v>14</v>
      </c>
      <c r="C13" s="13" t="s">
        <v>10</v>
      </c>
      <c r="D13" s="73">
        <v>3606696.64</v>
      </c>
      <c r="E13" s="73">
        <v>330964.08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3">
        <v>2131484.23</v>
      </c>
      <c r="E14" s="73">
        <v>403390.56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3">
        <v>2479200.16</v>
      </c>
      <c r="E15" s="73">
        <v>2050805.9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3">
        <v>1856704.08</v>
      </c>
      <c r="E16" s="73">
        <v>582338.09</v>
      </c>
      <c r="F16" s="3"/>
      <c r="G16" s="3"/>
    </row>
    <row r="17" spans="1:8" x14ac:dyDescent="0.25">
      <c r="A17" s="18"/>
      <c r="B17" s="13" t="s">
        <v>17</v>
      </c>
      <c r="C17" s="13" t="s">
        <v>10</v>
      </c>
      <c r="D17" s="73">
        <v>432844.6</v>
      </c>
      <c r="E17" s="73">
        <v>1490300.04</v>
      </c>
      <c r="F17" s="3"/>
      <c r="G17" s="3"/>
      <c r="H17" s="20"/>
    </row>
    <row r="18" spans="1:8" x14ac:dyDescent="0.25">
      <c r="A18" s="18"/>
      <c r="B18" s="13" t="s">
        <v>18</v>
      </c>
      <c r="C18" s="13" t="s">
        <v>10</v>
      </c>
      <c r="D18" s="73"/>
      <c r="E18" s="73"/>
      <c r="F18" s="3"/>
      <c r="G18" s="3"/>
    </row>
    <row r="19" spans="1:8" x14ac:dyDescent="0.25">
      <c r="A19" s="18"/>
      <c r="B19" s="13" t="s">
        <v>19</v>
      </c>
      <c r="C19" s="13" t="s">
        <v>10</v>
      </c>
      <c r="D19" s="73"/>
      <c r="E19" s="73"/>
      <c r="F19" s="3"/>
      <c r="G19" s="3"/>
    </row>
    <row r="20" spans="1:8" x14ac:dyDescent="0.25">
      <c r="A20" s="18"/>
      <c r="B20" s="13" t="s">
        <v>20</v>
      </c>
      <c r="C20" s="13" t="s">
        <v>10</v>
      </c>
      <c r="D20" s="73"/>
      <c r="E20" s="73"/>
      <c r="F20" s="3"/>
      <c r="G20" s="3"/>
    </row>
    <row r="21" spans="1:8" x14ac:dyDescent="0.25">
      <c r="A21" s="18"/>
      <c r="B21" s="13" t="s">
        <v>50</v>
      </c>
      <c r="C21" s="13"/>
      <c r="D21" s="14"/>
      <c r="E21" s="14"/>
      <c r="F21" s="3"/>
      <c r="G21" s="3"/>
    </row>
    <row r="22" spans="1:8" ht="15.75" thickBot="1" x14ac:dyDescent="0.3">
      <c r="A22" s="18"/>
      <c r="B22" s="15"/>
      <c r="C22" s="15"/>
      <c r="D22" s="16"/>
      <c r="E22" s="16"/>
      <c r="F22" s="3"/>
      <c r="G22" s="3"/>
    </row>
    <row r="23" spans="1:8" ht="16.5" thickTop="1" thickBot="1" x14ac:dyDescent="0.3">
      <c r="A23" s="18"/>
      <c r="B23" s="114" t="s">
        <v>116</v>
      </c>
      <c r="C23" s="115"/>
      <c r="D23" s="17">
        <f>D24-SUM(D8:D22)</f>
        <v>9691783.0800000131</v>
      </c>
      <c r="E23" s="17">
        <f>E24-SUM(E8:E22)</f>
        <v>0</v>
      </c>
      <c r="F23" s="6"/>
      <c r="G23" s="3"/>
    </row>
    <row r="24" spans="1:8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33996533.260000013</v>
      </c>
      <c r="E24" s="17">
        <f>IF(SUM(F8:F22)&gt;SUM(E8:E22),SUM(F8:F22),SUM(E8:E22))</f>
        <v>33996533.260000013</v>
      </c>
      <c r="F24" s="3"/>
      <c r="G24" s="3"/>
    </row>
    <row r="25" spans="1:8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9691783.0800000131</v>
      </c>
      <c r="F25" s="3"/>
      <c r="G25" s="3"/>
    </row>
    <row r="26" spans="1:8" ht="15.75" thickTop="1" x14ac:dyDescent="0.25">
      <c r="A26" s="3"/>
      <c r="B26" s="3"/>
      <c r="C26" s="3"/>
      <c r="D26" s="7"/>
      <c r="E26" s="7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 t="s">
        <v>22</v>
      </c>
      <c r="B29" s="3"/>
      <c r="C29" s="3"/>
      <c r="D29" s="3"/>
      <c r="E29" s="3"/>
      <c r="F29" s="3"/>
      <c r="G29" s="3"/>
    </row>
    <row r="30" spans="1:8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8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8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J17" sqref="J17"/>
    </sheetView>
  </sheetViews>
  <sheetFormatPr defaultRowHeight="15" x14ac:dyDescent="0.25"/>
  <cols>
    <col min="1" max="1" width="1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8" width="13.5703125" customWidth="1"/>
    <col min="9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83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43</v>
      </c>
      <c r="D4" s="1"/>
      <c r="E4" s="1" t="s">
        <v>3</v>
      </c>
      <c r="F4" s="1">
        <v>316</v>
      </c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12"/>
      <c r="E8" s="12">
        <v>76096819.829999983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3">
        <v>13056055.1</v>
      </c>
      <c r="E9" s="73">
        <v>17388334.719999999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3">
        <v>8102161.8200000003</v>
      </c>
      <c r="E10" s="73">
        <v>2216976.84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3">
        <v>12294495.75</v>
      </c>
      <c r="E11" s="73">
        <v>12334133.109999999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3">
        <v>9649551.9399999995</v>
      </c>
      <c r="E12" s="73">
        <v>12072154.58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3">
        <v>12275081.07</v>
      </c>
      <c r="E13" s="73">
        <v>6240998.1299999999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3">
        <v>7561062.1600000001</v>
      </c>
      <c r="E14" s="73">
        <v>5442053.0599999996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3">
        <v>27447510.280000001</v>
      </c>
      <c r="E15" s="73">
        <v>22302526.199999999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3">
        <v>5917108.6399999997</v>
      </c>
      <c r="E16" s="73">
        <v>9355332.8399999999</v>
      </c>
      <c r="F16" s="3"/>
      <c r="G16" s="3"/>
      <c r="H16" s="32"/>
      <c r="I16" s="32"/>
    </row>
    <row r="17" spans="1:9" x14ac:dyDescent="0.25">
      <c r="A17" s="18"/>
      <c r="B17" s="13" t="s">
        <v>17</v>
      </c>
      <c r="C17" s="13" t="s">
        <v>10</v>
      </c>
      <c r="D17" s="73">
        <v>9897781.2599999998</v>
      </c>
      <c r="E17" s="73">
        <v>9848654.4399999995</v>
      </c>
      <c r="F17" s="3"/>
      <c r="G17" s="3"/>
    </row>
    <row r="18" spans="1:9" x14ac:dyDescent="0.25">
      <c r="A18" s="18"/>
      <c r="B18" s="13" t="s">
        <v>18</v>
      </c>
      <c r="C18" s="13" t="s">
        <v>10</v>
      </c>
      <c r="D18" s="73"/>
      <c r="E18" s="73"/>
      <c r="F18" s="3"/>
      <c r="G18" s="3"/>
    </row>
    <row r="19" spans="1:9" x14ac:dyDescent="0.25">
      <c r="A19" s="18"/>
      <c r="B19" s="13" t="s">
        <v>19</v>
      </c>
      <c r="C19" s="13" t="s">
        <v>10</v>
      </c>
      <c r="D19" s="73"/>
      <c r="E19" s="73"/>
      <c r="F19" s="3"/>
      <c r="G19" s="3"/>
    </row>
    <row r="20" spans="1:9" x14ac:dyDescent="0.25">
      <c r="A20" s="18"/>
      <c r="B20" s="13" t="s">
        <v>20</v>
      </c>
      <c r="C20" s="13" t="s">
        <v>10</v>
      </c>
      <c r="D20" s="73"/>
      <c r="E20" s="73"/>
      <c r="F20" s="3"/>
      <c r="G20" s="3"/>
    </row>
    <row r="21" spans="1:9" x14ac:dyDescent="0.25">
      <c r="A21" s="18"/>
      <c r="B21" s="13" t="s">
        <v>50</v>
      </c>
      <c r="C21" s="13"/>
      <c r="D21" s="14"/>
      <c r="E21" s="14"/>
      <c r="F21" s="3"/>
      <c r="G21" s="3"/>
    </row>
    <row r="22" spans="1:9" ht="15.75" thickBot="1" x14ac:dyDescent="0.3">
      <c r="A22" s="18"/>
      <c r="B22" s="15"/>
      <c r="C22" s="15"/>
      <c r="D22" s="16"/>
      <c r="E22" s="16"/>
      <c r="F22" s="3"/>
      <c r="G22" s="3"/>
      <c r="I22" s="20"/>
    </row>
    <row r="23" spans="1:9" ht="16.5" thickTop="1" thickBot="1" x14ac:dyDescent="0.3">
      <c r="A23" s="18"/>
      <c r="B23" s="114" t="s">
        <v>116</v>
      </c>
      <c r="C23" s="115"/>
      <c r="D23" s="17">
        <f>D24-SUM(D8:D22)</f>
        <v>67097175.729999959</v>
      </c>
      <c r="E23" s="17">
        <f>E24-SUM(E8:E22)</f>
        <v>0</v>
      </c>
      <c r="F23" s="6"/>
      <c r="G23" s="3"/>
    </row>
    <row r="24" spans="1:9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173297983.74999997</v>
      </c>
      <c r="E24" s="17">
        <f>IF(SUM(F8:F22)&gt;SUM(E8:E22),SUM(F8:F22),SUM(E8:E22))</f>
        <v>173297983.74999997</v>
      </c>
      <c r="F24" s="3"/>
      <c r="G24" s="3"/>
    </row>
    <row r="25" spans="1:9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67097175.729999959</v>
      </c>
      <c r="F25" s="3"/>
      <c r="G25" s="3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9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H19" sqref="H19"/>
    </sheetView>
  </sheetViews>
  <sheetFormatPr defaultRowHeight="15" x14ac:dyDescent="0.25"/>
  <cols>
    <col min="1" max="1" width="14.71093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9" max="9" width="10.7109375" bestFit="1" customWidth="1"/>
    <col min="10" max="10" width="9.5703125" bestFit="1" customWidth="1"/>
  </cols>
  <sheetData>
    <row r="1" spans="1:10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0" ht="18.75" x14ac:dyDescent="0.3">
      <c r="A2" s="111" t="s">
        <v>83</v>
      </c>
      <c r="B2" s="111"/>
      <c r="C2" s="111"/>
      <c r="D2" s="111"/>
      <c r="E2" s="111"/>
      <c r="F2" s="111"/>
      <c r="G2" s="111"/>
    </row>
    <row r="3" spans="1:10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0" ht="15.75" x14ac:dyDescent="0.25">
      <c r="A4" s="1" t="s">
        <v>1</v>
      </c>
      <c r="B4" s="1"/>
      <c r="C4" s="26" t="s">
        <v>60</v>
      </c>
      <c r="D4" s="26"/>
      <c r="F4" s="1">
        <v>317</v>
      </c>
      <c r="G4" s="2"/>
    </row>
    <row r="5" spans="1:10" x14ac:dyDescent="0.25">
      <c r="A5" s="3"/>
      <c r="B5" s="3"/>
      <c r="F5" s="3"/>
      <c r="G5" s="3"/>
    </row>
    <row r="6" spans="1:10" ht="15.75" thickBot="1" x14ac:dyDescent="0.3">
      <c r="A6" s="3"/>
      <c r="B6" s="4"/>
      <c r="F6" s="3"/>
      <c r="G6" s="3"/>
    </row>
    <row r="7" spans="1:10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10" ht="15.75" thickTop="1" x14ac:dyDescent="0.25">
      <c r="A8" s="18"/>
      <c r="B8" s="11" t="s">
        <v>115</v>
      </c>
      <c r="C8" s="11" t="s">
        <v>8</v>
      </c>
      <c r="D8" s="66"/>
      <c r="E8" s="66">
        <v>240284.99999999721</v>
      </c>
      <c r="F8" s="3"/>
      <c r="G8" s="3"/>
      <c r="I8" s="32"/>
      <c r="J8" s="32"/>
    </row>
    <row r="9" spans="1:10" x14ac:dyDescent="0.25">
      <c r="A9" s="18"/>
      <c r="B9" s="13" t="s">
        <v>9</v>
      </c>
      <c r="C9" s="13" t="s">
        <v>10</v>
      </c>
      <c r="D9" s="71">
        <v>7460219.1200000001</v>
      </c>
      <c r="E9" s="71">
        <v>68940963.780000001</v>
      </c>
      <c r="F9" s="3"/>
      <c r="G9" s="3"/>
    </row>
    <row r="10" spans="1:10" x14ac:dyDescent="0.25">
      <c r="A10" s="18"/>
      <c r="B10" s="13" t="s">
        <v>11</v>
      </c>
      <c r="C10" s="13" t="s">
        <v>10</v>
      </c>
      <c r="D10" s="71">
        <v>39614593.259999998</v>
      </c>
      <c r="E10" s="71">
        <v>290432.23</v>
      </c>
      <c r="F10" s="3"/>
      <c r="G10" s="3"/>
    </row>
    <row r="11" spans="1:10" x14ac:dyDescent="0.25">
      <c r="A11" s="18"/>
      <c r="B11" s="13" t="s">
        <v>12</v>
      </c>
      <c r="C11" s="13" t="s">
        <v>10</v>
      </c>
      <c r="D11" s="71">
        <v>4416977.8600000003</v>
      </c>
      <c r="E11" s="71">
        <v>966137.86</v>
      </c>
      <c r="F11" s="3"/>
      <c r="G11" s="3"/>
      <c r="I11" s="8"/>
    </row>
    <row r="12" spans="1:10" x14ac:dyDescent="0.25">
      <c r="A12" s="18"/>
      <c r="B12" s="13" t="s">
        <v>13</v>
      </c>
      <c r="C12" s="13" t="s">
        <v>10</v>
      </c>
      <c r="D12" s="71">
        <v>3265626.78</v>
      </c>
      <c r="E12" s="71">
        <v>591168.61</v>
      </c>
      <c r="F12" s="3"/>
      <c r="G12" s="3"/>
    </row>
    <row r="13" spans="1:10" x14ac:dyDescent="0.25">
      <c r="A13" s="18"/>
      <c r="B13" s="13" t="s">
        <v>14</v>
      </c>
      <c r="C13" s="13" t="s">
        <v>10</v>
      </c>
      <c r="D13" s="71">
        <v>8385900.5199999996</v>
      </c>
      <c r="E13" s="71">
        <v>6730450.5199999996</v>
      </c>
      <c r="F13" s="3"/>
      <c r="G13" s="3"/>
    </row>
    <row r="14" spans="1:10" x14ac:dyDescent="0.25">
      <c r="A14" s="18"/>
      <c r="B14" s="13" t="s">
        <v>15</v>
      </c>
      <c r="C14" s="13" t="s">
        <v>10</v>
      </c>
      <c r="D14" s="71">
        <v>1386963.48</v>
      </c>
      <c r="E14" s="71">
        <v>1059428.48</v>
      </c>
      <c r="F14" s="3"/>
      <c r="G14" s="3"/>
    </row>
    <row r="15" spans="1:10" x14ac:dyDescent="0.25">
      <c r="A15" s="18"/>
      <c r="B15" s="13" t="s">
        <v>16</v>
      </c>
      <c r="C15" s="13" t="s">
        <v>10</v>
      </c>
      <c r="D15" s="71">
        <v>907311.5</v>
      </c>
      <c r="E15" s="71">
        <v>746921.5</v>
      </c>
      <c r="F15" s="3"/>
      <c r="G15" s="3"/>
    </row>
    <row r="16" spans="1:10" x14ac:dyDescent="0.25">
      <c r="A16" s="18"/>
      <c r="B16" s="13" t="s">
        <v>72</v>
      </c>
      <c r="C16" s="13" t="s">
        <v>10</v>
      </c>
      <c r="D16" s="71">
        <v>982152.47</v>
      </c>
      <c r="E16" s="71">
        <v>483702.47</v>
      </c>
      <c r="F16" s="3"/>
      <c r="G16" s="3"/>
    </row>
    <row r="17" spans="1:7" x14ac:dyDescent="0.25">
      <c r="A17" s="18"/>
      <c r="B17" s="13" t="s">
        <v>17</v>
      </c>
      <c r="C17" s="13" t="s">
        <v>10</v>
      </c>
      <c r="D17" s="71">
        <v>1030081.8</v>
      </c>
      <c r="E17" s="71">
        <v>430231.5</v>
      </c>
      <c r="F17" s="3"/>
      <c r="G17" s="3"/>
    </row>
    <row r="18" spans="1:7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7" x14ac:dyDescent="0.25">
      <c r="A19" s="18"/>
      <c r="B19" s="13" t="s">
        <v>19</v>
      </c>
      <c r="C19" s="13" t="s">
        <v>10</v>
      </c>
      <c r="D19" s="71"/>
      <c r="E19" s="71"/>
      <c r="F19" s="3"/>
      <c r="G19" s="3"/>
    </row>
    <row r="20" spans="1:7" x14ac:dyDescent="0.25">
      <c r="A20" s="18"/>
      <c r="B20" s="13" t="s">
        <v>20</v>
      </c>
      <c r="C20" s="13" t="s">
        <v>10</v>
      </c>
      <c r="D20" s="71"/>
      <c r="E20" s="71"/>
      <c r="F20" s="3"/>
      <c r="G20" s="3"/>
    </row>
    <row r="21" spans="1:7" x14ac:dyDescent="0.25">
      <c r="A21" s="18"/>
      <c r="B21" s="13" t="s">
        <v>50</v>
      </c>
      <c r="C21" s="13"/>
      <c r="D21" s="67"/>
      <c r="E21" s="67"/>
      <c r="F21" s="3"/>
      <c r="G21" s="3"/>
    </row>
    <row r="22" spans="1:7" ht="15.75" thickBot="1" x14ac:dyDescent="0.3">
      <c r="A22" s="18"/>
      <c r="B22" s="15"/>
      <c r="C22" s="15"/>
      <c r="D22" s="68"/>
      <c r="E22" s="68"/>
      <c r="F22" s="3"/>
      <c r="G22" s="3"/>
    </row>
    <row r="23" spans="1:7" ht="16.5" thickTop="1" thickBot="1" x14ac:dyDescent="0.3">
      <c r="A23" s="18"/>
      <c r="B23" s="114" t="s">
        <v>116</v>
      </c>
      <c r="C23" s="115"/>
      <c r="D23" s="69">
        <f>D24-SUM(D8:D22)</f>
        <v>13029895.160000011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80479721.950000003</v>
      </c>
      <c r="E24" s="69">
        <f>IF(SUM(F8:F22)&gt;SUM(E8:E22),SUM(F8:F22),SUM(E8:E22))</f>
        <v>80479721.950000003</v>
      </c>
      <c r="F24" s="3"/>
      <c r="G24" s="3"/>
    </row>
    <row r="25" spans="1:7" ht="16.5" thickTop="1" thickBot="1" x14ac:dyDescent="0.3">
      <c r="A25" s="18"/>
      <c r="B25" s="114" t="s">
        <v>117</v>
      </c>
      <c r="C25" s="115"/>
      <c r="D25" s="69">
        <f>E23</f>
        <v>0</v>
      </c>
      <c r="E25" s="69">
        <f>D23</f>
        <v>13029895.160000011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H15" sqref="H15"/>
    </sheetView>
  </sheetViews>
  <sheetFormatPr defaultRowHeight="15" x14ac:dyDescent="0.25"/>
  <cols>
    <col min="1" max="1" width="14.425781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8" width="13.28515625" bestFit="1" customWidth="1"/>
    <col min="9" max="9" width="11.57031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73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44</v>
      </c>
      <c r="D4" s="1"/>
      <c r="E4" s="27" t="s">
        <v>3</v>
      </c>
      <c r="F4" s="26">
        <v>318</v>
      </c>
    </row>
    <row r="5" spans="1:9" ht="15.75" x14ac:dyDescent="0.25">
      <c r="A5" s="3"/>
      <c r="B5" s="3"/>
      <c r="C5" s="1" t="s">
        <v>57</v>
      </c>
      <c r="D5" s="1"/>
      <c r="E5" s="3"/>
    </row>
    <row r="6" spans="1:9" ht="15.75" thickBot="1" x14ac:dyDescent="0.3">
      <c r="A6" s="3"/>
      <c r="B6" s="4"/>
      <c r="C6" s="4"/>
      <c r="D6" s="4"/>
      <c r="E6" s="4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6487738.2500000037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1">
        <v>585829.9</v>
      </c>
      <c r="E9" s="71">
        <v>6815225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1">
        <v>125520</v>
      </c>
      <c r="E10" s="71">
        <v>8075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1">
        <v>47930</v>
      </c>
      <c r="E11" s="71">
        <v>8075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1">
        <v>7522675</v>
      </c>
      <c r="E12" s="71">
        <v>7666100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1">
        <v>0</v>
      </c>
      <c r="E13" s="71">
        <v>150225</v>
      </c>
      <c r="F13" s="3"/>
      <c r="G13" s="3"/>
      <c r="H13" s="32"/>
      <c r="I13" s="32"/>
    </row>
    <row r="14" spans="1:9" x14ac:dyDescent="0.25">
      <c r="A14" s="18"/>
      <c r="B14" s="13" t="s">
        <v>15</v>
      </c>
      <c r="C14" s="13" t="s">
        <v>10</v>
      </c>
      <c r="D14" s="71">
        <v>46450</v>
      </c>
      <c r="E14" s="71">
        <v>10700</v>
      </c>
      <c r="F14" s="3"/>
      <c r="G14" s="3"/>
      <c r="H14" s="8"/>
    </row>
    <row r="15" spans="1:9" x14ac:dyDescent="0.25">
      <c r="A15" s="18"/>
      <c r="B15" s="13" t="s">
        <v>16</v>
      </c>
      <c r="C15" s="13" t="s">
        <v>10</v>
      </c>
      <c r="D15" s="71">
        <v>334711.15999999997</v>
      </c>
      <c r="E15" s="71">
        <v>85335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1">
        <v>596951.73</v>
      </c>
      <c r="E16" s="71">
        <v>1154025</v>
      </c>
      <c r="F16" s="3"/>
      <c r="G16" s="3"/>
    </row>
    <row r="17" spans="1:7" x14ac:dyDescent="0.25">
      <c r="A17" s="18"/>
      <c r="B17" s="13" t="s">
        <v>17</v>
      </c>
      <c r="C17" s="13" t="s">
        <v>10</v>
      </c>
      <c r="D17" s="71">
        <v>958331.71</v>
      </c>
      <c r="E17" s="71">
        <v>242025</v>
      </c>
      <c r="F17" s="3"/>
      <c r="G17" s="3"/>
    </row>
    <row r="18" spans="1:7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7" x14ac:dyDescent="0.25">
      <c r="A19" s="18"/>
      <c r="B19" s="13" t="s">
        <v>19</v>
      </c>
      <c r="C19" s="13" t="s">
        <v>10</v>
      </c>
      <c r="D19" s="71"/>
      <c r="E19" s="71"/>
      <c r="F19" s="3"/>
      <c r="G19" s="3"/>
    </row>
    <row r="20" spans="1:7" x14ac:dyDescent="0.25">
      <c r="A20" s="18"/>
      <c r="B20" s="13" t="s">
        <v>20</v>
      </c>
      <c r="C20" s="13" t="s">
        <v>10</v>
      </c>
      <c r="D20" s="71"/>
      <c r="E20" s="71"/>
      <c r="F20" s="3"/>
      <c r="G20" s="3"/>
    </row>
    <row r="21" spans="1:7" x14ac:dyDescent="0.25">
      <c r="A21" s="18"/>
      <c r="B21" s="13" t="s">
        <v>50</v>
      </c>
      <c r="C21" s="13"/>
      <c r="D21" s="67"/>
      <c r="E21" s="67"/>
      <c r="F21" s="3"/>
      <c r="G21" s="3"/>
    </row>
    <row r="22" spans="1:7" ht="15.75" thickBot="1" x14ac:dyDescent="0.3">
      <c r="A22" s="18"/>
      <c r="B22" s="15"/>
      <c r="C22" s="15"/>
      <c r="D22" s="68"/>
      <c r="E22" s="68"/>
      <c r="F22" s="3"/>
      <c r="G22" s="3"/>
    </row>
    <row r="23" spans="1:7" ht="16.5" thickTop="1" thickBot="1" x14ac:dyDescent="0.3">
      <c r="A23" s="18"/>
      <c r="B23" s="114" t="s">
        <v>116</v>
      </c>
      <c r="C23" s="115"/>
      <c r="D23" s="69">
        <f>D24-SUM(D8:D22)</f>
        <v>12409123.750000004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22627523.250000004</v>
      </c>
      <c r="E24" s="69">
        <f>IF(SUM(F8:F22)&gt;SUM(E8:E22),SUM(F8:F22),SUM(E8:E22))</f>
        <v>22627523.250000004</v>
      </c>
      <c r="F24" s="3"/>
      <c r="G24" s="3"/>
    </row>
    <row r="25" spans="1:7" ht="16.5" thickTop="1" thickBot="1" x14ac:dyDescent="0.3">
      <c r="A25" s="18"/>
      <c r="B25" s="114" t="s">
        <v>117</v>
      </c>
      <c r="C25" s="115"/>
      <c r="D25" s="69">
        <f>E23</f>
        <v>0</v>
      </c>
      <c r="E25" s="69">
        <f>D23</f>
        <v>12409123.750000004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70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4" workbookViewId="0">
      <selection activeCell="H22" sqref="H22"/>
    </sheetView>
  </sheetViews>
  <sheetFormatPr defaultRowHeight="15" x14ac:dyDescent="0.25"/>
  <cols>
    <col min="1" max="1" width="15.425781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8" width="11.5703125" bestFit="1" customWidth="1"/>
    <col min="9" max="9" width="13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86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58</v>
      </c>
      <c r="D4" s="1"/>
      <c r="E4" s="1" t="s">
        <v>3</v>
      </c>
      <c r="F4" s="1">
        <v>319</v>
      </c>
      <c r="G4" s="2"/>
    </row>
    <row r="5" spans="1:9" ht="15.75" x14ac:dyDescent="0.25">
      <c r="A5" s="3"/>
      <c r="B5" s="3"/>
      <c r="C5" s="1" t="s">
        <v>59</v>
      </c>
      <c r="D5" s="1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  <c r="H6" s="32"/>
      <c r="I6" s="32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92" t="s">
        <v>115</v>
      </c>
      <c r="C8" s="92" t="s">
        <v>8</v>
      </c>
      <c r="D8" s="66"/>
      <c r="E8" s="66">
        <v>14787986.869999994</v>
      </c>
      <c r="F8" s="3"/>
      <c r="G8" s="3"/>
    </row>
    <row r="9" spans="1:9" x14ac:dyDescent="0.25">
      <c r="A9" s="18"/>
      <c r="B9" s="93" t="s">
        <v>9</v>
      </c>
      <c r="C9" s="93" t="s">
        <v>10</v>
      </c>
      <c r="D9" s="71">
        <v>0</v>
      </c>
      <c r="E9" s="71">
        <v>8750</v>
      </c>
      <c r="F9" s="3"/>
      <c r="G9" s="3"/>
    </row>
    <row r="10" spans="1:9" x14ac:dyDescent="0.25">
      <c r="A10" s="18"/>
      <c r="B10" s="93" t="s">
        <v>11</v>
      </c>
      <c r="C10" s="93" t="s">
        <v>10</v>
      </c>
      <c r="D10" s="71">
        <v>0</v>
      </c>
      <c r="E10" s="71">
        <v>391461.66</v>
      </c>
      <c r="F10" s="3"/>
      <c r="G10" s="3"/>
    </row>
    <row r="11" spans="1:9" x14ac:dyDescent="0.25">
      <c r="A11" s="18"/>
      <c r="B11" s="93" t="s">
        <v>12</v>
      </c>
      <c r="C11" s="93" t="s">
        <v>10</v>
      </c>
      <c r="D11" s="71">
        <v>918453.55</v>
      </c>
      <c r="E11" s="71">
        <v>1506066.36</v>
      </c>
      <c r="F11" s="3"/>
      <c r="G11" s="3"/>
    </row>
    <row r="12" spans="1:9" x14ac:dyDescent="0.25">
      <c r="A12" s="18"/>
      <c r="B12" s="93" t="s">
        <v>13</v>
      </c>
      <c r="C12" s="93" t="s">
        <v>10</v>
      </c>
      <c r="D12" s="71">
        <v>1418950.78</v>
      </c>
      <c r="E12" s="71">
        <v>792554.44</v>
      </c>
      <c r="F12" s="3"/>
      <c r="G12" s="3"/>
    </row>
    <row r="13" spans="1:9" x14ac:dyDescent="0.25">
      <c r="A13" s="18"/>
      <c r="B13" s="93" t="s">
        <v>14</v>
      </c>
      <c r="C13" s="93" t="s">
        <v>10</v>
      </c>
      <c r="D13" s="71">
        <v>2236550.09</v>
      </c>
      <c r="E13" s="71">
        <v>454079.34</v>
      </c>
      <c r="F13" s="3"/>
      <c r="G13" s="3"/>
    </row>
    <row r="14" spans="1:9" x14ac:dyDescent="0.25">
      <c r="A14" s="18"/>
      <c r="B14" s="93" t="s">
        <v>15</v>
      </c>
      <c r="C14" s="93" t="s">
        <v>10</v>
      </c>
      <c r="D14" s="71">
        <v>2554052.5</v>
      </c>
      <c r="E14" s="71">
        <v>1030062.23</v>
      </c>
      <c r="F14" s="3"/>
      <c r="G14" s="3"/>
    </row>
    <row r="15" spans="1:9" x14ac:dyDescent="0.25">
      <c r="A15" s="18"/>
      <c r="B15" s="93" t="s">
        <v>16</v>
      </c>
      <c r="C15" s="93" t="s">
        <v>10</v>
      </c>
      <c r="D15" s="71">
        <v>2005086.1</v>
      </c>
      <c r="E15" s="71">
        <v>401595.4</v>
      </c>
      <c r="F15" s="3"/>
      <c r="G15" s="3"/>
      <c r="H15" s="8"/>
    </row>
    <row r="16" spans="1:9" x14ac:dyDescent="0.25">
      <c r="A16" s="18"/>
      <c r="B16" s="93" t="s">
        <v>72</v>
      </c>
      <c r="C16" s="93" t="s">
        <v>10</v>
      </c>
      <c r="D16" s="71">
        <v>983383.92</v>
      </c>
      <c r="E16" s="71">
        <v>3930253</v>
      </c>
      <c r="F16" s="3"/>
      <c r="G16" s="3"/>
    </row>
    <row r="17" spans="1:7" x14ac:dyDescent="0.25">
      <c r="A17" s="18"/>
      <c r="B17" s="93" t="s">
        <v>17</v>
      </c>
      <c r="C17" s="93" t="s">
        <v>10</v>
      </c>
      <c r="D17" s="71">
        <v>2927926.62</v>
      </c>
      <c r="E17" s="71">
        <v>480017.65</v>
      </c>
      <c r="F17" s="3"/>
      <c r="G17" s="3"/>
    </row>
    <row r="18" spans="1:7" x14ac:dyDescent="0.25">
      <c r="A18" s="18"/>
      <c r="B18" s="93" t="s">
        <v>18</v>
      </c>
      <c r="C18" s="93" t="s">
        <v>10</v>
      </c>
      <c r="D18" s="71"/>
      <c r="E18" s="71"/>
      <c r="F18" s="3"/>
      <c r="G18" s="3"/>
    </row>
    <row r="19" spans="1:7" x14ac:dyDescent="0.25">
      <c r="A19" s="18"/>
      <c r="B19" s="93" t="s">
        <v>19</v>
      </c>
      <c r="C19" s="93" t="s">
        <v>10</v>
      </c>
      <c r="D19" s="71"/>
      <c r="E19" s="71"/>
      <c r="F19" s="3"/>
      <c r="G19" s="3"/>
    </row>
    <row r="20" spans="1:7" x14ac:dyDescent="0.25">
      <c r="A20" s="18"/>
      <c r="B20" s="93" t="s">
        <v>20</v>
      </c>
      <c r="C20" s="93" t="s">
        <v>10</v>
      </c>
      <c r="D20" s="71"/>
      <c r="E20" s="71"/>
      <c r="F20" s="3"/>
      <c r="G20" s="3"/>
    </row>
    <row r="21" spans="1:7" x14ac:dyDescent="0.25">
      <c r="A21" s="18"/>
      <c r="B21" s="93" t="s">
        <v>50</v>
      </c>
      <c r="C21" s="93"/>
      <c r="D21" s="67"/>
      <c r="E21" s="67"/>
      <c r="F21" s="3"/>
      <c r="G21" s="3"/>
    </row>
    <row r="22" spans="1:7" ht="15.75" thickBot="1" x14ac:dyDescent="0.3">
      <c r="A22" s="18"/>
      <c r="B22" s="94"/>
      <c r="C22" s="94"/>
      <c r="D22" s="68"/>
      <c r="E22" s="68"/>
      <c r="F22" s="3"/>
      <c r="G22" s="3"/>
    </row>
    <row r="23" spans="1:7" ht="16.5" thickTop="1" thickBot="1" x14ac:dyDescent="0.3">
      <c r="A23" s="18"/>
      <c r="B23" s="112" t="s">
        <v>116</v>
      </c>
      <c r="C23" s="113"/>
      <c r="D23" s="69">
        <f>D24-SUM(D8:D22)</f>
        <v>10738423.389999993</v>
      </c>
      <c r="E23" s="69">
        <f>E24-SUM(E8:E22)</f>
        <v>0</v>
      </c>
      <c r="F23" s="6"/>
      <c r="G23" s="3"/>
    </row>
    <row r="24" spans="1:7" ht="16.5" thickTop="1" thickBot="1" x14ac:dyDescent="0.3">
      <c r="A24" s="19"/>
      <c r="B24" s="112" t="s">
        <v>21</v>
      </c>
      <c r="C24" s="113"/>
      <c r="D24" s="69">
        <f>IF(SUM(E8:E22)&gt;SUM(D8:D22),SUM(E8:E22),SUM(D8:D22))</f>
        <v>23782826.949999992</v>
      </c>
      <c r="E24" s="69">
        <f>IF(SUM(F8:F22)&gt;SUM(E8:E22),SUM(F8:F22),SUM(E8:E22))</f>
        <v>23782826.949999992</v>
      </c>
      <c r="F24" s="3"/>
      <c r="G24" s="3"/>
    </row>
    <row r="25" spans="1:7" ht="16.5" thickTop="1" thickBot="1" x14ac:dyDescent="0.3">
      <c r="A25" s="18"/>
      <c r="B25" s="112" t="s">
        <v>117</v>
      </c>
      <c r="C25" s="113"/>
      <c r="D25" s="69">
        <f>E23</f>
        <v>0</v>
      </c>
      <c r="E25" s="69">
        <f>D23</f>
        <v>10738423.389999993</v>
      </c>
      <c r="F25" s="3"/>
      <c r="G25" s="3"/>
    </row>
    <row r="26" spans="1:7" ht="15.75" thickTop="1" x14ac:dyDescent="0.25">
      <c r="A26" s="3"/>
      <c r="B26" s="3"/>
      <c r="C26" s="3"/>
      <c r="D26" s="7"/>
      <c r="E26" s="7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 t="s">
        <v>22</v>
      </c>
      <c r="B29" s="3"/>
      <c r="C29" s="3"/>
      <c r="D29" s="3"/>
      <c r="E29" s="3"/>
      <c r="F29" s="3"/>
      <c r="G29" s="3"/>
    </row>
    <row r="30" spans="1:7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7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7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4" workbookViewId="0">
      <selection activeCell="J18" sqref="J18"/>
    </sheetView>
  </sheetViews>
  <sheetFormatPr defaultRowHeight="15" x14ac:dyDescent="0.25"/>
  <cols>
    <col min="1" max="1" width="14.28515625" customWidth="1"/>
    <col min="2" max="2" width="15.42578125" customWidth="1"/>
    <col min="3" max="3" width="22" customWidth="1"/>
    <col min="4" max="4" width="19.5703125" customWidth="1"/>
    <col min="5" max="5" width="15" bestFit="1" customWidth="1"/>
    <col min="8" max="8" width="17.140625" customWidth="1"/>
    <col min="9" max="9" width="14.285156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87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45</v>
      </c>
      <c r="D4" s="1" t="s">
        <v>3</v>
      </c>
      <c r="E4" s="75">
        <v>320</v>
      </c>
      <c r="G4" s="2"/>
    </row>
    <row r="5" spans="1:9" ht="15.75" x14ac:dyDescent="0.25">
      <c r="A5" s="3"/>
      <c r="B5" s="3"/>
      <c r="C5" s="1"/>
      <c r="D5" s="1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  <c r="H6" s="32"/>
      <c r="I6" s="32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531861434.89999998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1">
        <v>28652372.280000001</v>
      </c>
      <c r="E9" s="71">
        <v>90156707.060000002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1">
        <v>42035567.149999999</v>
      </c>
      <c r="E10" s="71">
        <v>46470596.369999997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1">
        <v>13925658.859999999</v>
      </c>
      <c r="E11" s="71">
        <v>7526337.96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1">
        <v>10744158.960000001</v>
      </c>
      <c r="E12" s="71">
        <v>26398541.84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1">
        <v>8097374.8200000003</v>
      </c>
      <c r="E13" s="71">
        <v>77800423.290000007</v>
      </c>
      <c r="F13" s="3"/>
      <c r="G13" s="3"/>
      <c r="H13" s="20"/>
    </row>
    <row r="14" spans="1:9" x14ac:dyDescent="0.25">
      <c r="A14" s="18"/>
      <c r="B14" s="13" t="s">
        <v>15</v>
      </c>
      <c r="C14" s="13" t="s">
        <v>10</v>
      </c>
      <c r="D14" s="71">
        <v>20362307.309999999</v>
      </c>
      <c r="E14" s="71">
        <v>43544668.229999997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1">
        <v>20197814.34</v>
      </c>
      <c r="E15" s="71">
        <v>42150125.469999999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1">
        <v>8978942.9900000002</v>
      </c>
      <c r="E16" s="71">
        <v>47814532.729999997</v>
      </c>
      <c r="F16" s="3"/>
      <c r="G16" s="3"/>
    </row>
    <row r="17" spans="1:8" x14ac:dyDescent="0.25">
      <c r="A17" s="18"/>
      <c r="B17" s="13" t="s">
        <v>17</v>
      </c>
      <c r="C17" s="13" t="s">
        <v>10</v>
      </c>
      <c r="D17" s="71">
        <v>20275930.370000001</v>
      </c>
      <c r="E17" s="71">
        <v>49557455.950000003</v>
      </c>
      <c r="F17" s="3"/>
      <c r="G17" s="3"/>
    </row>
    <row r="18" spans="1:8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8" x14ac:dyDescent="0.25">
      <c r="A19" s="18"/>
      <c r="B19" s="13" t="s">
        <v>19</v>
      </c>
      <c r="C19" s="13" t="s">
        <v>10</v>
      </c>
      <c r="D19" s="71"/>
      <c r="E19" s="71"/>
      <c r="F19" s="3"/>
      <c r="G19" s="3"/>
    </row>
    <row r="20" spans="1:8" x14ac:dyDescent="0.25">
      <c r="A20" s="18"/>
      <c r="B20" s="13" t="s">
        <v>20</v>
      </c>
      <c r="C20" s="13" t="s">
        <v>10</v>
      </c>
      <c r="D20" s="73"/>
      <c r="E20" s="73"/>
      <c r="F20" s="3"/>
      <c r="G20" s="3"/>
    </row>
    <row r="21" spans="1:8" x14ac:dyDescent="0.25">
      <c r="A21" s="18"/>
      <c r="B21" s="13" t="s">
        <v>50</v>
      </c>
      <c r="C21" s="13"/>
      <c r="D21" s="14"/>
      <c r="E21" s="14"/>
      <c r="F21" s="3"/>
      <c r="G21" s="3"/>
      <c r="H21" s="20"/>
    </row>
    <row r="22" spans="1:8" ht="15.75" thickBot="1" x14ac:dyDescent="0.3">
      <c r="A22" s="18"/>
      <c r="B22" s="15"/>
      <c r="C22" s="15"/>
      <c r="D22" s="16"/>
      <c r="E22" s="16"/>
      <c r="F22" s="3"/>
      <c r="G22" s="3"/>
      <c r="H22" s="20"/>
    </row>
    <row r="23" spans="1:8" ht="16.5" thickTop="1" thickBot="1" x14ac:dyDescent="0.3">
      <c r="A23" s="18"/>
      <c r="B23" s="114" t="s">
        <v>116</v>
      </c>
      <c r="C23" s="115"/>
      <c r="D23" s="17">
        <f>D24-SUM(D8:D22)</f>
        <v>790010696.72000015</v>
      </c>
      <c r="E23" s="17">
        <f>E24-SUM(E8:E22)</f>
        <v>0</v>
      </c>
      <c r="F23" s="6"/>
      <c r="G23" s="3"/>
      <c r="H23" s="20"/>
    </row>
    <row r="24" spans="1:8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963280823.80000019</v>
      </c>
      <c r="E24" s="17">
        <f>IF(SUM(F8:F22)&gt;SUM(E8:E22),SUM(F8:F22),SUM(E8:E22))</f>
        <v>963280823.80000019</v>
      </c>
      <c r="F24" s="3"/>
      <c r="G24" s="3"/>
    </row>
    <row r="25" spans="1:8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790010696.72000015</v>
      </c>
      <c r="F25" s="3"/>
      <c r="G25" s="3"/>
    </row>
    <row r="26" spans="1:8" ht="15.75" thickTop="1" x14ac:dyDescent="0.25">
      <c r="A26" s="3"/>
      <c r="B26" s="3"/>
      <c r="C26" s="3"/>
      <c r="D26" s="7"/>
      <c r="E26" s="7"/>
      <c r="F26" s="3"/>
      <c r="G26" s="3"/>
    </row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  <row r="29" spans="1:8" x14ac:dyDescent="0.25">
      <c r="A29" s="3" t="s">
        <v>22</v>
      </c>
      <c r="B29" s="3"/>
      <c r="C29" s="3"/>
      <c r="D29" s="3"/>
      <c r="E29" s="3"/>
      <c r="F29" s="3"/>
      <c r="G29" s="3"/>
    </row>
    <row r="30" spans="1:8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8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8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3:C23"/>
    <mergeCell ref="B24:C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4" workbookViewId="0">
      <selection activeCell="J21" sqref="J21"/>
    </sheetView>
  </sheetViews>
  <sheetFormatPr defaultRowHeight="15" x14ac:dyDescent="0.25"/>
  <cols>
    <col min="1" max="1" width="14.14062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9" width="9.57031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82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46</v>
      </c>
      <c r="D4" s="1"/>
      <c r="E4" s="1" t="s">
        <v>3</v>
      </c>
      <c r="F4" s="1">
        <v>321</v>
      </c>
      <c r="G4" s="2"/>
    </row>
    <row r="5" spans="1:9" x14ac:dyDescent="0.25">
      <c r="A5" s="3"/>
      <c r="B5" s="3"/>
      <c r="C5" s="3"/>
      <c r="D5" s="3"/>
      <c r="E5" s="3"/>
      <c r="F5" s="3"/>
      <c r="G5" s="3"/>
      <c r="H5" s="32"/>
      <c r="I5" s="32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417693.78999999969</v>
      </c>
      <c r="F8" s="3"/>
      <c r="G8" s="3"/>
    </row>
    <row r="9" spans="1:9" x14ac:dyDescent="0.25">
      <c r="A9" s="18"/>
      <c r="B9" s="13" t="s">
        <v>9</v>
      </c>
      <c r="C9" s="13" t="s">
        <v>10</v>
      </c>
      <c r="D9" s="71">
        <v>0</v>
      </c>
      <c r="E9" s="71">
        <v>2525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1">
        <v>0</v>
      </c>
      <c r="E10" s="71">
        <v>2550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1">
        <v>418193.79</v>
      </c>
      <c r="E11" s="71">
        <v>3100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1">
        <v>7675</v>
      </c>
      <c r="E12" s="71">
        <v>47600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1">
        <v>0</v>
      </c>
      <c r="E13" s="71">
        <v>35162.5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1">
        <v>0</v>
      </c>
      <c r="E14" s="71">
        <v>12600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4">
        <v>7775</v>
      </c>
      <c r="E15" s="71">
        <v>62940.5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1">
        <v>0</v>
      </c>
      <c r="E16" s="71">
        <v>100337.5</v>
      </c>
      <c r="F16" s="3"/>
      <c r="G16" s="3"/>
    </row>
    <row r="17" spans="1:9" x14ac:dyDescent="0.25">
      <c r="A17" s="18"/>
      <c r="B17" s="13" t="s">
        <v>17</v>
      </c>
      <c r="C17" s="13" t="s">
        <v>10</v>
      </c>
      <c r="D17" s="71">
        <v>30000</v>
      </c>
      <c r="E17" s="71">
        <v>8600</v>
      </c>
      <c r="F17" s="3"/>
      <c r="G17" s="3"/>
      <c r="I17" s="20"/>
    </row>
    <row r="18" spans="1:9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9" x14ac:dyDescent="0.25">
      <c r="A19" s="18"/>
      <c r="B19" s="13" t="s">
        <v>19</v>
      </c>
      <c r="C19" s="13" t="s">
        <v>10</v>
      </c>
      <c r="D19" s="71"/>
      <c r="E19" s="71"/>
      <c r="F19" s="3"/>
      <c r="G19" s="3"/>
    </row>
    <row r="20" spans="1:9" x14ac:dyDescent="0.25">
      <c r="A20" s="18"/>
      <c r="B20" s="13" t="s">
        <v>20</v>
      </c>
      <c r="C20" s="13" t="s">
        <v>10</v>
      </c>
      <c r="D20" s="71"/>
      <c r="E20" s="71"/>
      <c r="F20" s="3"/>
      <c r="G20" s="3"/>
    </row>
    <row r="21" spans="1:9" x14ac:dyDescent="0.25">
      <c r="A21" s="18"/>
      <c r="B21" s="13" t="s">
        <v>50</v>
      </c>
      <c r="C21" s="13"/>
      <c r="D21" s="14"/>
      <c r="E21" s="14"/>
      <c r="F21" s="3"/>
      <c r="G21" s="3"/>
    </row>
    <row r="22" spans="1:9" ht="15.75" thickBot="1" x14ac:dyDescent="0.3">
      <c r="A22" s="18"/>
      <c r="B22" s="15"/>
      <c r="C22" s="15"/>
      <c r="D22" s="16"/>
      <c r="E22" s="16"/>
      <c r="F22" s="3"/>
      <c r="G22" s="3"/>
    </row>
    <row r="23" spans="1:9" ht="16.5" thickTop="1" thickBot="1" x14ac:dyDescent="0.3">
      <c r="A23" s="18"/>
      <c r="B23" s="114" t="s">
        <v>116</v>
      </c>
      <c r="C23" s="115"/>
      <c r="D23" s="17">
        <f>D24-SUM(D8:D22)</f>
        <v>229465.49999999971</v>
      </c>
      <c r="E23" s="17">
        <f>E24-SUM(E8:E22)</f>
        <v>0</v>
      </c>
      <c r="F23" s="6"/>
      <c r="G23" s="3"/>
    </row>
    <row r="24" spans="1:9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693109.28999999969</v>
      </c>
      <c r="E24" s="17">
        <f>IF(SUM(F8:F22)&gt;SUM(E8:E22),SUM(F8:F22),SUM(E8:E22))</f>
        <v>693109.28999999969</v>
      </c>
      <c r="F24" s="3"/>
      <c r="G24" s="3"/>
    </row>
    <row r="25" spans="1:9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229465.49999999971</v>
      </c>
      <c r="F25" s="3"/>
      <c r="G25" s="3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9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7" x14ac:dyDescent="0.25">
      <c r="A40" s="5"/>
      <c r="B40" s="5"/>
      <c r="C40" s="5"/>
      <c r="D40" s="5"/>
      <c r="E40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workbookViewId="0">
      <selection activeCell="H22" sqref="H22"/>
    </sheetView>
  </sheetViews>
  <sheetFormatPr defaultRowHeight="15" x14ac:dyDescent="0.25"/>
  <cols>
    <col min="1" max="1" width="14.42578125" customWidth="1"/>
    <col min="2" max="2" width="13.42578125" bestFit="1" customWidth="1"/>
    <col min="3" max="3" width="15.140625" customWidth="1"/>
    <col min="4" max="4" width="16" customWidth="1"/>
    <col min="5" max="5" width="15.7109375" customWidth="1"/>
    <col min="8" max="8" width="11.5703125" bestFit="1" customWidth="1"/>
    <col min="9" max="9" width="17.7109375" customWidth="1"/>
    <col min="10" max="10" width="10.5703125" customWidth="1"/>
    <col min="11" max="11" width="11.5703125" customWidth="1"/>
  </cols>
  <sheetData>
    <row r="1" spans="1:11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11" ht="18.75" x14ac:dyDescent="0.3">
      <c r="A2" s="111" t="s">
        <v>74</v>
      </c>
      <c r="B2" s="111"/>
      <c r="C2" s="111"/>
      <c r="D2" s="111"/>
      <c r="E2" s="111"/>
      <c r="F2" s="111"/>
      <c r="G2" s="111"/>
    </row>
    <row r="3" spans="1:11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1" ht="15.75" x14ac:dyDescent="0.25">
      <c r="A4" s="1" t="s">
        <v>1</v>
      </c>
      <c r="B4" s="1"/>
      <c r="C4" s="1" t="s">
        <v>47</v>
      </c>
      <c r="D4" s="1"/>
      <c r="E4" s="1" t="s">
        <v>3</v>
      </c>
      <c r="F4" s="1">
        <v>322</v>
      </c>
      <c r="G4" s="2"/>
    </row>
    <row r="5" spans="1:11" x14ac:dyDescent="0.25">
      <c r="A5" s="3"/>
      <c r="B5" s="3"/>
      <c r="C5" s="3"/>
      <c r="D5" s="3"/>
      <c r="E5" s="3"/>
      <c r="F5" s="3"/>
      <c r="G5" s="3"/>
    </row>
    <row r="6" spans="1:11" ht="15.75" thickBot="1" x14ac:dyDescent="0.3">
      <c r="A6" s="3"/>
      <c r="B6" s="4"/>
      <c r="C6" s="4"/>
      <c r="D6" s="4"/>
      <c r="E6" s="4"/>
      <c r="F6" s="3"/>
      <c r="G6" s="3"/>
    </row>
    <row r="7" spans="1:11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  <c r="J7" s="21"/>
      <c r="K7" s="21"/>
    </row>
    <row r="8" spans="1:11" ht="15.75" thickTop="1" x14ac:dyDescent="0.25">
      <c r="A8" s="18"/>
      <c r="B8" s="11" t="s">
        <v>115</v>
      </c>
      <c r="C8" s="11" t="s">
        <v>8</v>
      </c>
      <c r="D8" s="12"/>
      <c r="E8" s="12">
        <v>21844115.71000002</v>
      </c>
      <c r="F8" s="3"/>
      <c r="G8" s="3"/>
      <c r="J8" s="21"/>
      <c r="K8" s="21"/>
    </row>
    <row r="9" spans="1:11" x14ac:dyDescent="0.25">
      <c r="A9" s="18"/>
      <c r="B9" s="13" t="s">
        <v>9</v>
      </c>
      <c r="C9" s="13" t="s">
        <v>10</v>
      </c>
      <c r="D9" s="73">
        <v>408684.66</v>
      </c>
      <c r="E9" s="73">
        <v>4821064.01</v>
      </c>
      <c r="F9" s="3"/>
      <c r="G9" s="3"/>
      <c r="J9" s="21"/>
      <c r="K9" s="21"/>
    </row>
    <row r="10" spans="1:11" x14ac:dyDescent="0.25">
      <c r="A10" s="18"/>
      <c r="B10" s="13" t="s">
        <v>11</v>
      </c>
      <c r="C10" s="13" t="s">
        <v>10</v>
      </c>
      <c r="D10" s="73">
        <v>6460944.1600000001</v>
      </c>
      <c r="E10" s="73">
        <v>4867605.6900000004</v>
      </c>
      <c r="F10" s="3"/>
      <c r="G10" s="3"/>
      <c r="J10" s="21"/>
      <c r="K10" s="21"/>
    </row>
    <row r="11" spans="1:11" x14ac:dyDescent="0.25">
      <c r="A11" s="18"/>
      <c r="B11" s="13" t="s">
        <v>12</v>
      </c>
      <c r="C11" s="13" t="s">
        <v>10</v>
      </c>
      <c r="D11" s="73">
        <v>1789737.56</v>
      </c>
      <c r="E11" s="73">
        <v>2453367.2400000002</v>
      </c>
      <c r="F11" s="3"/>
      <c r="G11" s="3"/>
      <c r="J11" s="21"/>
      <c r="K11" s="21"/>
    </row>
    <row r="12" spans="1:11" x14ac:dyDescent="0.25">
      <c r="A12" s="18"/>
      <c r="B12" s="13" t="s">
        <v>13</v>
      </c>
      <c r="C12" s="13" t="s">
        <v>10</v>
      </c>
      <c r="D12" s="73">
        <v>2436560.12</v>
      </c>
      <c r="E12" s="73">
        <v>1152275</v>
      </c>
      <c r="F12" s="3"/>
      <c r="G12" s="3"/>
      <c r="H12" s="32"/>
      <c r="I12" s="32"/>
      <c r="J12" s="21"/>
      <c r="K12" s="21"/>
    </row>
    <row r="13" spans="1:11" x14ac:dyDescent="0.25">
      <c r="A13" s="18"/>
      <c r="B13" s="13" t="s">
        <v>14</v>
      </c>
      <c r="C13" s="13" t="s">
        <v>10</v>
      </c>
      <c r="D13" s="73">
        <v>3094777.94</v>
      </c>
      <c r="E13" s="73">
        <v>1393148.41</v>
      </c>
      <c r="F13" s="3"/>
      <c r="G13" s="3"/>
      <c r="J13" s="21"/>
      <c r="K13" s="21"/>
    </row>
    <row r="14" spans="1:11" x14ac:dyDescent="0.25">
      <c r="A14" s="18"/>
      <c r="B14" s="13" t="s">
        <v>15</v>
      </c>
      <c r="C14" s="13" t="s">
        <v>10</v>
      </c>
      <c r="D14" s="73">
        <v>1838239.44</v>
      </c>
      <c r="E14" s="73">
        <v>1361611.15</v>
      </c>
      <c r="F14" s="3"/>
      <c r="G14" s="3"/>
      <c r="J14" s="21"/>
      <c r="K14" s="21"/>
    </row>
    <row r="15" spans="1:11" x14ac:dyDescent="0.25">
      <c r="A15" s="18"/>
      <c r="B15" s="13" t="s">
        <v>16</v>
      </c>
      <c r="C15" s="13" t="s">
        <v>10</v>
      </c>
      <c r="D15" s="73">
        <v>1250349.71</v>
      </c>
      <c r="E15" s="73">
        <v>2033449.17</v>
      </c>
      <c r="F15" s="3"/>
      <c r="G15" s="3"/>
      <c r="I15" s="20"/>
      <c r="J15" s="21"/>
      <c r="K15" s="21"/>
    </row>
    <row r="16" spans="1:11" x14ac:dyDescent="0.25">
      <c r="A16" s="18"/>
      <c r="B16" s="13" t="s">
        <v>72</v>
      </c>
      <c r="C16" s="13" t="s">
        <v>10</v>
      </c>
      <c r="D16" s="73">
        <v>1704915.48</v>
      </c>
      <c r="E16" s="73">
        <v>828368.9</v>
      </c>
      <c r="F16" s="3"/>
      <c r="G16" s="3"/>
      <c r="J16" s="21"/>
      <c r="K16" s="21"/>
    </row>
    <row r="17" spans="1:11" x14ac:dyDescent="0.25">
      <c r="A17" s="18"/>
      <c r="B17" s="13" t="s">
        <v>17</v>
      </c>
      <c r="C17" s="13" t="s">
        <v>10</v>
      </c>
      <c r="D17" s="73">
        <v>4439494.57</v>
      </c>
      <c r="E17" s="73">
        <v>3836004.37</v>
      </c>
      <c r="F17" s="3"/>
      <c r="G17" s="3"/>
      <c r="J17" s="21"/>
      <c r="K17" s="21"/>
    </row>
    <row r="18" spans="1:11" x14ac:dyDescent="0.25">
      <c r="A18" s="18"/>
      <c r="B18" s="13" t="s">
        <v>18</v>
      </c>
      <c r="C18" s="13" t="s">
        <v>10</v>
      </c>
      <c r="D18" s="73"/>
      <c r="E18" s="73"/>
      <c r="F18" s="3"/>
      <c r="G18" s="3"/>
      <c r="J18" s="22"/>
      <c r="K18" s="21"/>
    </row>
    <row r="19" spans="1:11" x14ac:dyDescent="0.25">
      <c r="A19" s="18"/>
      <c r="B19" s="13" t="s">
        <v>19</v>
      </c>
      <c r="C19" s="13" t="s">
        <v>10</v>
      </c>
      <c r="D19" s="73"/>
      <c r="E19" s="73"/>
      <c r="F19" s="3"/>
      <c r="G19" s="3"/>
      <c r="J19" s="22"/>
      <c r="K19" s="21"/>
    </row>
    <row r="20" spans="1:11" x14ac:dyDescent="0.25">
      <c r="A20" s="18"/>
      <c r="B20" s="13" t="s">
        <v>20</v>
      </c>
      <c r="C20" s="13" t="s">
        <v>10</v>
      </c>
      <c r="D20" s="73"/>
      <c r="E20" s="73"/>
      <c r="F20" s="3"/>
      <c r="G20" s="3"/>
      <c r="J20" s="22"/>
      <c r="K20" s="21"/>
    </row>
    <row r="21" spans="1:11" x14ac:dyDescent="0.25">
      <c r="A21" s="18"/>
      <c r="B21" s="13" t="s">
        <v>50</v>
      </c>
      <c r="C21" s="13"/>
      <c r="D21" s="14"/>
      <c r="E21" s="14"/>
      <c r="F21" s="3"/>
      <c r="G21" s="3"/>
      <c r="J21" s="24"/>
      <c r="K21" s="24"/>
    </row>
    <row r="22" spans="1:11" ht="15.75" thickBot="1" x14ac:dyDescent="0.3">
      <c r="A22" s="18"/>
      <c r="B22" s="15"/>
      <c r="C22" s="15"/>
      <c r="D22" s="16"/>
      <c r="E22" s="16"/>
      <c r="F22" s="3"/>
      <c r="G22" s="3"/>
      <c r="K22" s="20"/>
    </row>
    <row r="23" spans="1:11" ht="16.5" thickTop="1" thickBot="1" x14ac:dyDescent="0.3">
      <c r="A23" s="18"/>
      <c r="B23" s="114" t="s">
        <v>116</v>
      </c>
      <c r="C23" s="115"/>
      <c r="D23" s="17">
        <f>D24-SUM(D8:D22)</f>
        <v>21167306.010000013</v>
      </c>
      <c r="E23" s="17">
        <f>E24-SUM(E8:E22)</f>
        <v>0</v>
      </c>
      <c r="F23" s="6"/>
      <c r="G23" s="3"/>
    </row>
    <row r="24" spans="1:11" ht="16.5" thickTop="1" thickBot="1" x14ac:dyDescent="0.3">
      <c r="A24" s="19"/>
      <c r="B24" s="114" t="s">
        <v>21</v>
      </c>
      <c r="C24" s="115"/>
      <c r="D24" s="17">
        <f>IF(SUM(E8:E22)&gt;SUM(D8:D22),SUM(E8:E22),SUM(D8:D22))</f>
        <v>44591009.650000013</v>
      </c>
      <c r="E24" s="17">
        <f>IF(SUM(F8:F22)&gt;SUM(E8:E22),SUM(F8:F22),SUM(E8:E22))</f>
        <v>44591009.650000013</v>
      </c>
      <c r="F24" s="3"/>
      <c r="G24" s="3"/>
    </row>
    <row r="25" spans="1:11" ht="16.5" thickTop="1" thickBot="1" x14ac:dyDescent="0.3">
      <c r="A25" s="18"/>
      <c r="B25" s="114" t="s">
        <v>117</v>
      </c>
      <c r="C25" s="115"/>
      <c r="D25" s="17">
        <f>E23</f>
        <v>0</v>
      </c>
      <c r="E25" s="17">
        <f>D23</f>
        <v>21167306.010000013</v>
      </c>
      <c r="F25" s="3"/>
      <c r="G25" s="3"/>
    </row>
    <row r="26" spans="1:11" ht="15.75" thickTop="1" x14ac:dyDescent="0.25">
      <c r="A26" s="3"/>
      <c r="B26" s="3"/>
      <c r="C26" s="3"/>
      <c r="D26" s="7"/>
      <c r="E26" s="7"/>
      <c r="F26" s="3"/>
      <c r="G26" s="3"/>
    </row>
    <row r="27" spans="1:11" x14ac:dyDescent="0.25">
      <c r="A27" s="3"/>
      <c r="B27" s="3"/>
      <c r="C27" s="3"/>
      <c r="D27" s="3"/>
      <c r="E27" s="7"/>
      <c r="F27" s="3"/>
      <c r="G27" s="3"/>
    </row>
    <row r="28" spans="1:11" x14ac:dyDescent="0.25">
      <c r="A28" s="3"/>
      <c r="B28" s="3"/>
      <c r="C28" s="3"/>
      <c r="D28" s="3"/>
      <c r="E28" s="70"/>
      <c r="F28" s="3"/>
      <c r="G28" s="3"/>
    </row>
    <row r="29" spans="1:11" x14ac:dyDescent="0.25">
      <c r="A29" s="3" t="s">
        <v>22</v>
      </c>
      <c r="B29" s="3"/>
      <c r="C29" s="3"/>
      <c r="D29" s="3"/>
      <c r="E29" s="3"/>
      <c r="F29" s="3"/>
      <c r="G29" s="3"/>
    </row>
    <row r="30" spans="1:11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11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1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10" workbookViewId="0">
      <selection activeCell="I18" sqref="I18"/>
    </sheetView>
  </sheetViews>
  <sheetFormatPr defaultRowHeight="15" x14ac:dyDescent="0.25"/>
  <cols>
    <col min="1" max="1" width="14.85546875" customWidth="1"/>
    <col min="2" max="2" width="13.42578125" bestFit="1" customWidth="1"/>
    <col min="3" max="3" width="15.140625" customWidth="1"/>
    <col min="4" max="4" width="14.28515625" customWidth="1"/>
    <col min="5" max="5" width="15.7109375" customWidth="1"/>
    <col min="8" max="9" width="9.5703125" bestFit="1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78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48</v>
      </c>
      <c r="E4" s="1" t="s">
        <v>3</v>
      </c>
      <c r="F4" s="1">
        <v>323</v>
      </c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0</v>
      </c>
      <c r="F8" s="3"/>
      <c r="G8" s="3"/>
      <c r="H8" s="32"/>
      <c r="I8" s="32"/>
    </row>
    <row r="9" spans="1:9" x14ac:dyDescent="0.25">
      <c r="A9" s="18"/>
      <c r="B9" s="13" t="s">
        <v>9</v>
      </c>
      <c r="C9" s="13" t="s">
        <v>10</v>
      </c>
      <c r="D9" s="71">
        <v>0</v>
      </c>
      <c r="E9" s="71">
        <v>1900</v>
      </c>
      <c r="F9" s="3"/>
      <c r="G9" s="3"/>
    </row>
    <row r="10" spans="1:9" x14ac:dyDescent="0.25">
      <c r="A10" s="18"/>
      <c r="B10" s="13" t="s">
        <v>11</v>
      </c>
      <c r="C10" s="13" t="s">
        <v>10</v>
      </c>
      <c r="D10" s="71">
        <v>0</v>
      </c>
      <c r="E10" s="71">
        <v>1925</v>
      </c>
      <c r="F10" s="3"/>
      <c r="G10" s="3"/>
    </row>
    <row r="11" spans="1:9" x14ac:dyDescent="0.25">
      <c r="A11" s="18"/>
      <c r="B11" s="13" t="s">
        <v>12</v>
      </c>
      <c r="C11" s="13" t="s">
        <v>10</v>
      </c>
      <c r="D11" s="71">
        <v>0</v>
      </c>
      <c r="E11" s="71">
        <v>1375</v>
      </c>
      <c r="F11" s="3"/>
      <c r="G11" s="3"/>
    </row>
    <row r="12" spans="1:9" x14ac:dyDescent="0.25">
      <c r="A12" s="18"/>
      <c r="B12" s="13" t="s">
        <v>13</v>
      </c>
      <c r="C12" s="13" t="s">
        <v>10</v>
      </c>
      <c r="D12" s="71">
        <v>5200</v>
      </c>
      <c r="E12" s="71">
        <v>1350</v>
      </c>
      <c r="F12" s="3"/>
      <c r="G12" s="3"/>
    </row>
    <row r="13" spans="1:9" x14ac:dyDescent="0.25">
      <c r="A13" s="18"/>
      <c r="B13" s="13" t="s">
        <v>14</v>
      </c>
      <c r="C13" s="13" t="s">
        <v>10</v>
      </c>
      <c r="D13" s="71">
        <v>0</v>
      </c>
      <c r="E13" s="71">
        <v>1350</v>
      </c>
      <c r="F13" s="3"/>
      <c r="G13" s="3"/>
    </row>
    <row r="14" spans="1:9" x14ac:dyDescent="0.25">
      <c r="A14" s="18"/>
      <c r="B14" s="13" t="s">
        <v>15</v>
      </c>
      <c r="C14" s="13" t="s">
        <v>10</v>
      </c>
      <c r="D14" s="71">
        <v>0</v>
      </c>
      <c r="E14" s="71">
        <v>1350</v>
      </c>
      <c r="F14" s="3"/>
      <c r="G14" s="3"/>
    </row>
    <row r="15" spans="1:9" x14ac:dyDescent="0.25">
      <c r="A15" s="18"/>
      <c r="B15" s="13" t="s">
        <v>16</v>
      </c>
      <c r="C15" s="13" t="s">
        <v>10</v>
      </c>
      <c r="D15" s="71">
        <v>4050</v>
      </c>
      <c r="E15" s="71">
        <v>1350</v>
      </c>
      <c r="F15" s="3"/>
      <c r="G15" s="3"/>
    </row>
    <row r="16" spans="1:9" x14ac:dyDescent="0.25">
      <c r="A16" s="18"/>
      <c r="B16" s="13" t="s">
        <v>72</v>
      </c>
      <c r="C16" s="13" t="s">
        <v>10</v>
      </c>
      <c r="D16" s="71">
        <v>0</v>
      </c>
      <c r="E16" s="71">
        <v>1350</v>
      </c>
      <c r="F16" s="3"/>
      <c r="G16" s="3"/>
    </row>
    <row r="17" spans="1:15" x14ac:dyDescent="0.25">
      <c r="A17" s="18"/>
      <c r="B17" s="13" t="s">
        <v>17</v>
      </c>
      <c r="C17" s="13" t="s">
        <v>10</v>
      </c>
      <c r="D17" s="71">
        <v>0</v>
      </c>
      <c r="E17" s="71">
        <v>1325</v>
      </c>
      <c r="F17" s="3"/>
      <c r="G17" s="3"/>
      <c r="H17" s="8"/>
    </row>
    <row r="18" spans="1:15" x14ac:dyDescent="0.25">
      <c r="A18" s="18"/>
      <c r="B18" s="13" t="s">
        <v>18</v>
      </c>
      <c r="C18" s="13" t="s">
        <v>10</v>
      </c>
      <c r="D18" s="71"/>
      <c r="E18" s="71"/>
      <c r="F18" s="3"/>
      <c r="G18" s="3"/>
    </row>
    <row r="19" spans="1:15" x14ac:dyDescent="0.25">
      <c r="A19" s="18"/>
      <c r="B19" s="13" t="s">
        <v>19</v>
      </c>
      <c r="C19" s="13" t="s">
        <v>10</v>
      </c>
      <c r="D19" s="71"/>
      <c r="E19" s="71"/>
      <c r="F19" s="3"/>
      <c r="G19" s="3"/>
    </row>
    <row r="20" spans="1:15" x14ac:dyDescent="0.25">
      <c r="A20" s="18"/>
      <c r="B20" s="13" t="s">
        <v>20</v>
      </c>
      <c r="C20" s="13" t="s">
        <v>10</v>
      </c>
      <c r="D20" s="71"/>
      <c r="E20" s="71"/>
      <c r="F20" s="3"/>
      <c r="G20" s="3"/>
    </row>
    <row r="21" spans="1:15" x14ac:dyDescent="0.25">
      <c r="A21" s="18"/>
      <c r="B21" s="13" t="s">
        <v>50</v>
      </c>
      <c r="C21" s="13"/>
      <c r="D21" s="67"/>
      <c r="E21" s="67"/>
      <c r="F21" s="3"/>
      <c r="G21" s="3"/>
    </row>
    <row r="22" spans="1:15" ht="15.75" thickBot="1" x14ac:dyDescent="0.3">
      <c r="A22" s="18"/>
      <c r="B22" s="15"/>
      <c r="C22" s="15"/>
      <c r="D22" s="68"/>
      <c r="E22" s="68"/>
      <c r="F22" s="3"/>
      <c r="G22" s="3"/>
    </row>
    <row r="23" spans="1:15" ht="16.5" thickTop="1" thickBot="1" x14ac:dyDescent="0.3">
      <c r="A23" s="18"/>
      <c r="B23" s="114" t="s">
        <v>116</v>
      </c>
      <c r="C23" s="115"/>
      <c r="D23" s="69">
        <f>D24-SUM(D8:D22)</f>
        <v>4025</v>
      </c>
      <c r="E23" s="69">
        <f>E24-SUM(E8:E22)</f>
        <v>0</v>
      </c>
      <c r="F23" s="6"/>
      <c r="G23" s="3"/>
    </row>
    <row r="24" spans="1:15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13275</v>
      </c>
      <c r="E24" s="69">
        <f>IF(SUM(F8:F22)&gt;SUM(E8:E22),SUM(F8:F22),SUM(E8:E22))</f>
        <v>13275</v>
      </c>
      <c r="F24" s="3"/>
      <c r="G24" s="3"/>
      <c r="O24">
        <v>0</v>
      </c>
    </row>
    <row r="25" spans="1:15" ht="16.5" thickTop="1" thickBot="1" x14ac:dyDescent="0.3">
      <c r="A25" s="18"/>
      <c r="B25" s="114" t="s">
        <v>117</v>
      </c>
      <c r="C25" s="115"/>
      <c r="D25" s="69">
        <f>E23</f>
        <v>0</v>
      </c>
      <c r="E25" s="69">
        <f>D23</f>
        <v>4025</v>
      </c>
      <c r="F25" s="3"/>
      <c r="G25" s="3"/>
    </row>
    <row r="26" spans="1:15" ht="15.75" thickTop="1" x14ac:dyDescent="0.25">
      <c r="A26" s="3"/>
      <c r="B26" s="3"/>
      <c r="C26" s="3"/>
      <c r="D26" s="7"/>
      <c r="E26" s="7"/>
      <c r="F26" s="3"/>
      <c r="G26" s="3"/>
    </row>
    <row r="27" spans="1:15" x14ac:dyDescent="0.25">
      <c r="A27" s="3"/>
      <c r="B27" s="3"/>
      <c r="C27" s="3"/>
      <c r="D27" s="3"/>
      <c r="E27" s="3"/>
      <c r="F27" s="3"/>
      <c r="G27" s="3"/>
    </row>
    <row r="28" spans="1:15" x14ac:dyDescent="0.25">
      <c r="A28" s="3"/>
      <c r="B28" s="3"/>
      <c r="C28" s="3"/>
      <c r="D28" s="3"/>
      <c r="E28" s="3"/>
      <c r="F28" s="3"/>
      <c r="G28" s="3"/>
    </row>
    <row r="29" spans="1:15" x14ac:dyDescent="0.25">
      <c r="A29" s="3" t="s">
        <v>22</v>
      </c>
      <c r="B29" s="3"/>
      <c r="C29" s="3"/>
      <c r="D29" s="3"/>
      <c r="E29" s="3"/>
      <c r="F29" s="3"/>
      <c r="G29" s="3"/>
    </row>
    <row r="30" spans="1:15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15" x14ac:dyDescent="0.25">
      <c r="A31" s="3" t="s">
        <v>52</v>
      </c>
      <c r="B31" s="3" t="s">
        <v>112</v>
      </c>
      <c r="C31" s="3"/>
      <c r="D31" s="3" t="s">
        <v>24</v>
      </c>
      <c r="E31" s="3"/>
      <c r="F31" s="3"/>
      <c r="G31" s="3"/>
    </row>
    <row r="32" spans="1:15" x14ac:dyDescent="0.25">
      <c r="A32" s="3"/>
      <c r="B32" s="3"/>
      <c r="C32" s="3"/>
      <c r="D32" s="3" t="s">
        <v>25</v>
      </c>
      <c r="E32" s="3"/>
      <c r="F32" s="3"/>
      <c r="G32" s="3"/>
    </row>
    <row r="33" spans="1:7" x14ac:dyDescent="0.25">
      <c r="A33" s="3"/>
      <c r="B33" s="3"/>
      <c r="C33" s="3"/>
      <c r="D33" s="3" t="s">
        <v>26</v>
      </c>
      <c r="E33" s="3"/>
      <c r="F33" s="3"/>
      <c r="G33" s="3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hidden="1" x14ac:dyDescent="0.25">
      <c r="A39" s="5" t="s">
        <v>54</v>
      </c>
      <c r="B39" s="5"/>
      <c r="C39" s="5" t="s">
        <v>67</v>
      </c>
      <c r="D39" s="5"/>
      <c r="E39" s="5" t="s">
        <v>61</v>
      </c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3" workbookViewId="0">
      <selection activeCell="H20" sqref="H20"/>
    </sheetView>
  </sheetViews>
  <sheetFormatPr defaultRowHeight="15" x14ac:dyDescent="0.25"/>
  <cols>
    <col min="1" max="1" width="14.42578125" customWidth="1"/>
    <col min="2" max="2" width="13.42578125" bestFit="1" customWidth="1"/>
    <col min="3" max="3" width="14.28515625" customWidth="1"/>
    <col min="4" max="4" width="21.85546875" customWidth="1"/>
    <col min="5" max="5" width="15.7109375" customWidth="1"/>
    <col min="6" max="6" width="8.5703125" customWidth="1"/>
    <col min="7" max="7" width="6.28515625" customWidth="1"/>
    <col min="8" max="8" width="20" customWidth="1"/>
    <col min="9" max="9" width="18.28515625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75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49</v>
      </c>
      <c r="D4" s="1"/>
      <c r="E4" s="1" t="s">
        <v>88</v>
      </c>
      <c r="F4" s="1"/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47500420.349999964</v>
      </c>
      <c r="F8" s="3"/>
      <c r="G8" s="3"/>
      <c r="H8" s="7"/>
      <c r="I8" s="32"/>
    </row>
    <row r="9" spans="1:9" x14ac:dyDescent="0.25">
      <c r="A9" s="18"/>
      <c r="B9" s="13" t="s">
        <v>9</v>
      </c>
      <c r="C9" s="13" t="s">
        <v>10</v>
      </c>
      <c r="D9" s="71">
        <v>248500</v>
      </c>
      <c r="E9" s="71">
        <v>15300336.880000001</v>
      </c>
      <c r="F9" s="3"/>
      <c r="G9" s="3"/>
      <c r="H9" s="7"/>
    </row>
    <row r="10" spans="1:9" x14ac:dyDescent="0.25">
      <c r="A10" s="18"/>
      <c r="B10" s="13" t="s">
        <v>11</v>
      </c>
      <c r="C10" s="13" t="s">
        <v>10</v>
      </c>
      <c r="D10" s="71">
        <v>10421380.039999999</v>
      </c>
      <c r="E10" s="71">
        <v>402025</v>
      </c>
      <c r="F10" s="3"/>
      <c r="G10" s="3"/>
      <c r="H10" s="7"/>
    </row>
    <row r="11" spans="1:9" x14ac:dyDescent="0.25">
      <c r="A11" s="18"/>
      <c r="B11" s="13" t="s">
        <v>12</v>
      </c>
      <c r="C11" s="13" t="s">
        <v>10</v>
      </c>
      <c r="D11" s="71">
        <v>37529093.109999999</v>
      </c>
      <c r="E11" s="71">
        <v>32896611.27</v>
      </c>
      <c r="F11" s="3"/>
      <c r="G11" s="3"/>
      <c r="H11" s="7"/>
    </row>
    <row r="12" spans="1:9" x14ac:dyDescent="0.25">
      <c r="A12" s="18"/>
      <c r="B12" s="13" t="s">
        <v>13</v>
      </c>
      <c r="C12" s="13" t="s">
        <v>10</v>
      </c>
      <c r="D12" s="71">
        <v>24937488.780000001</v>
      </c>
      <c r="E12" s="71">
        <v>24889227.289999999</v>
      </c>
      <c r="F12" s="3"/>
      <c r="G12" s="3"/>
      <c r="H12" s="7"/>
      <c r="I12" s="8"/>
    </row>
    <row r="13" spans="1:9" x14ac:dyDescent="0.25">
      <c r="A13" s="18"/>
      <c r="B13" s="13" t="s">
        <v>14</v>
      </c>
      <c r="C13" s="13" t="s">
        <v>10</v>
      </c>
      <c r="D13" s="71">
        <v>100000</v>
      </c>
      <c r="E13" s="71">
        <v>2725375</v>
      </c>
      <c r="F13" s="3"/>
      <c r="G13" s="7"/>
      <c r="H13" s="7"/>
      <c r="I13" s="21"/>
    </row>
    <row r="14" spans="1:9" x14ac:dyDescent="0.25">
      <c r="A14" s="18"/>
      <c r="B14" s="13" t="s">
        <v>15</v>
      </c>
      <c r="C14" s="13" t="s">
        <v>10</v>
      </c>
      <c r="D14" s="71">
        <v>30743264.02</v>
      </c>
      <c r="E14" s="71">
        <v>32445239.02</v>
      </c>
      <c r="F14" s="3"/>
      <c r="G14" s="7"/>
      <c r="H14" s="7"/>
      <c r="I14" s="8"/>
    </row>
    <row r="15" spans="1:9" x14ac:dyDescent="0.25">
      <c r="A15" s="18"/>
      <c r="B15" s="13" t="s">
        <v>16</v>
      </c>
      <c r="C15" s="13" t="s">
        <v>10</v>
      </c>
      <c r="D15" s="71">
        <v>11630467.630000001</v>
      </c>
      <c r="E15" s="71">
        <v>12426467.630000001</v>
      </c>
      <c r="F15" s="3"/>
      <c r="G15" s="7"/>
      <c r="H15" s="7"/>
    </row>
    <row r="16" spans="1:9" x14ac:dyDescent="0.25">
      <c r="A16" s="18"/>
      <c r="B16" s="13" t="s">
        <v>72</v>
      </c>
      <c r="C16" s="13" t="s">
        <v>10</v>
      </c>
      <c r="D16" s="71">
        <v>16213975.07</v>
      </c>
      <c r="E16" s="71">
        <v>16215925.07</v>
      </c>
      <c r="F16" s="3"/>
      <c r="G16" s="7"/>
      <c r="H16" s="7"/>
    </row>
    <row r="17" spans="1:9" x14ac:dyDescent="0.25">
      <c r="A17" s="18"/>
      <c r="B17" s="13" t="s">
        <v>17</v>
      </c>
      <c r="C17" s="13" t="s">
        <v>10</v>
      </c>
      <c r="D17" s="71">
        <v>22586782.719999999</v>
      </c>
      <c r="E17" s="71">
        <v>22754732.719999999</v>
      </c>
      <c r="F17" s="3"/>
      <c r="G17" s="7"/>
      <c r="H17" s="7"/>
      <c r="I17" s="8"/>
    </row>
    <row r="18" spans="1:9" x14ac:dyDescent="0.25">
      <c r="A18" s="18"/>
      <c r="B18" s="13" t="s">
        <v>18</v>
      </c>
      <c r="C18" s="13" t="s">
        <v>10</v>
      </c>
      <c r="D18" s="71"/>
      <c r="E18" s="71"/>
      <c r="F18" s="3"/>
      <c r="G18" s="7"/>
      <c r="H18" s="7"/>
      <c r="I18" s="8"/>
    </row>
    <row r="19" spans="1:9" x14ac:dyDescent="0.25">
      <c r="A19" s="18"/>
      <c r="B19" s="13" t="s">
        <v>19</v>
      </c>
      <c r="C19" s="13" t="s">
        <v>10</v>
      </c>
      <c r="D19" s="71"/>
      <c r="E19" s="71"/>
      <c r="F19" s="3"/>
      <c r="G19" s="7"/>
      <c r="H19" s="7"/>
    </row>
    <row r="20" spans="1:9" x14ac:dyDescent="0.25">
      <c r="A20" s="18"/>
      <c r="B20" s="13" t="s">
        <v>20</v>
      </c>
      <c r="C20" s="13" t="s">
        <v>10</v>
      </c>
      <c r="D20" s="71"/>
      <c r="E20" s="71"/>
      <c r="F20" s="3"/>
      <c r="G20" s="7"/>
      <c r="H20" s="7"/>
      <c r="I20" s="32"/>
    </row>
    <row r="21" spans="1:9" x14ac:dyDescent="0.25">
      <c r="A21" s="18"/>
      <c r="B21" s="13" t="s">
        <v>50</v>
      </c>
      <c r="C21" s="13"/>
      <c r="D21" s="67"/>
      <c r="E21" s="67"/>
      <c r="F21" s="3"/>
      <c r="G21" s="7"/>
      <c r="H21" s="7"/>
    </row>
    <row r="22" spans="1:9" ht="15.75" thickBot="1" x14ac:dyDescent="0.3">
      <c r="A22" s="18"/>
      <c r="B22" s="15"/>
      <c r="C22" s="15"/>
      <c r="D22" s="68"/>
      <c r="E22" s="68"/>
      <c r="F22" s="3"/>
      <c r="G22" s="7"/>
      <c r="H22" s="7"/>
    </row>
    <row r="23" spans="1:9" ht="16.5" thickTop="1" thickBot="1" x14ac:dyDescent="0.3">
      <c r="A23" s="18"/>
      <c r="B23" s="114" t="s">
        <v>110</v>
      </c>
      <c r="C23" s="115"/>
      <c r="D23" s="69">
        <f>D24-SUM(D8:D22)</f>
        <v>53145408.859999955</v>
      </c>
      <c r="E23" s="69">
        <f>E24-SUM(E8:E22)</f>
        <v>0</v>
      </c>
      <c r="F23" s="6"/>
      <c r="G23" s="7"/>
      <c r="H23" s="7"/>
    </row>
    <row r="24" spans="1:9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207556360.22999996</v>
      </c>
      <c r="E24" s="69">
        <f>IF(SUM(F8:F22)&gt;SUM(E8:E22),SUM(F8:F22),SUM(E8:E22))</f>
        <v>207556360.22999996</v>
      </c>
      <c r="F24" s="3"/>
      <c r="G24" s="7"/>
      <c r="H24" s="7"/>
      <c r="I24" s="8"/>
    </row>
    <row r="25" spans="1:9" ht="16.5" thickTop="1" thickBot="1" x14ac:dyDescent="0.3">
      <c r="A25" s="18"/>
      <c r="B25" s="114" t="s">
        <v>111</v>
      </c>
      <c r="C25" s="115"/>
      <c r="D25" s="69">
        <f>E23</f>
        <v>0</v>
      </c>
      <c r="E25" s="69">
        <f>D23</f>
        <v>53145408.859999955</v>
      </c>
      <c r="F25" s="3"/>
      <c r="G25" s="7"/>
      <c r="H25" s="7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  <c r="H27" s="8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9" x14ac:dyDescent="0.25">
      <c r="A31" s="3" t="s">
        <v>52</v>
      </c>
      <c r="B31" s="3" t="s">
        <v>112</v>
      </c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8" x14ac:dyDescent="0.25">
      <c r="A33" s="3"/>
      <c r="B33" s="3"/>
      <c r="C33" s="3"/>
      <c r="D33" s="3" t="s">
        <v>26</v>
      </c>
      <c r="E33" s="3"/>
      <c r="F33" s="3"/>
      <c r="G33" s="3"/>
      <c r="H33" s="8"/>
    </row>
    <row r="34" spans="1:8" x14ac:dyDescent="0.25">
      <c r="A34" s="5"/>
      <c r="B34" s="5"/>
      <c r="C34" s="5"/>
      <c r="D34" s="5"/>
      <c r="E34" s="5"/>
      <c r="F34" s="5"/>
      <c r="G34" s="5"/>
    </row>
    <row r="35" spans="1:8" x14ac:dyDescent="0.25">
      <c r="A35" s="5"/>
      <c r="B35" s="5"/>
      <c r="C35" s="5"/>
      <c r="D35" s="5"/>
      <c r="E35" s="5"/>
      <c r="F35" s="5"/>
      <c r="G35" s="5"/>
    </row>
    <row r="36" spans="1:8" x14ac:dyDescent="0.25">
      <c r="A36" s="5"/>
      <c r="B36" s="5"/>
      <c r="C36" s="5"/>
      <c r="D36" s="5"/>
      <c r="E36" s="5"/>
      <c r="F36" s="5"/>
      <c r="G36" s="5"/>
    </row>
    <row r="37" spans="1:8" x14ac:dyDescent="0.25">
      <c r="A37" s="5"/>
      <c r="B37" s="5"/>
      <c r="C37" s="5"/>
      <c r="D37" s="5"/>
      <c r="E37" s="5"/>
      <c r="F37" s="5"/>
      <c r="G37" s="5"/>
    </row>
    <row r="38" spans="1:8" x14ac:dyDescent="0.25">
      <c r="A38" s="5"/>
      <c r="B38" s="5"/>
      <c r="C38" s="5"/>
      <c r="D38" s="5"/>
      <c r="E38" s="5"/>
      <c r="F38" s="5"/>
      <c r="G38" s="5"/>
    </row>
    <row r="39" spans="1:8" hidden="1" x14ac:dyDescent="0.25">
      <c r="A39" s="5" t="s">
        <v>54</v>
      </c>
      <c r="B39" s="5"/>
      <c r="C39" s="5" t="s">
        <v>67</v>
      </c>
      <c r="D39" s="5"/>
      <c r="E39" s="5" t="s">
        <v>61</v>
      </c>
    </row>
    <row r="40" spans="1:8" x14ac:dyDescent="0.25">
      <c r="A40" s="5"/>
      <c r="B40" s="5"/>
      <c r="C40" s="5"/>
      <c r="D40" s="5"/>
      <c r="E40" s="5"/>
    </row>
    <row r="41" spans="1:8" x14ac:dyDescent="0.25">
      <c r="A41" s="5"/>
      <c r="B41" s="5"/>
      <c r="C41" s="5"/>
      <c r="D41" s="5"/>
      <c r="E41" s="5"/>
    </row>
  </sheetData>
  <mergeCells count="6">
    <mergeCell ref="B25:C25"/>
    <mergeCell ref="A1:G1"/>
    <mergeCell ref="A2:G2"/>
    <mergeCell ref="A3:G3"/>
    <mergeCell ref="B24:C24"/>
    <mergeCell ref="B23:C2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I18" sqref="I18"/>
    </sheetView>
  </sheetViews>
  <sheetFormatPr defaultRowHeight="15" x14ac:dyDescent="0.25"/>
  <cols>
    <col min="1" max="1" width="4.85546875" customWidth="1"/>
    <col min="2" max="2" width="13.42578125" bestFit="1" customWidth="1"/>
    <col min="3" max="3" width="14.28515625" customWidth="1"/>
    <col min="4" max="4" width="18.28515625" customWidth="1"/>
    <col min="5" max="5" width="15.7109375" customWidth="1"/>
    <col min="6" max="6" width="8.5703125" customWidth="1"/>
    <col min="7" max="7" width="6.28515625" customWidth="1"/>
    <col min="8" max="8" width="20" customWidth="1"/>
    <col min="9" max="9" width="18.28515625" customWidth="1"/>
  </cols>
  <sheetData>
    <row r="1" spans="1:9" ht="18.75" x14ac:dyDescent="0.3">
      <c r="A1" s="111" t="s">
        <v>0</v>
      </c>
      <c r="B1" s="111"/>
      <c r="C1" s="111"/>
      <c r="D1" s="111"/>
      <c r="E1" s="111"/>
      <c r="F1" s="111"/>
      <c r="G1" s="111"/>
    </row>
    <row r="2" spans="1:9" ht="18.75" x14ac:dyDescent="0.3">
      <c r="A2" s="111" t="s">
        <v>75</v>
      </c>
      <c r="B2" s="111"/>
      <c r="C2" s="111"/>
      <c r="D2" s="111"/>
      <c r="E2" s="111"/>
      <c r="F2" s="111"/>
      <c r="G2" s="111"/>
    </row>
    <row r="3" spans="1:9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9" ht="15.75" x14ac:dyDescent="0.25">
      <c r="A4" s="1" t="s">
        <v>1</v>
      </c>
      <c r="B4" s="1"/>
      <c r="C4" s="1" t="s">
        <v>76</v>
      </c>
      <c r="D4" s="1"/>
      <c r="E4" s="1" t="s">
        <v>3</v>
      </c>
      <c r="F4" s="1">
        <v>325</v>
      </c>
      <c r="G4" s="2"/>
    </row>
    <row r="5" spans="1:9" x14ac:dyDescent="0.25">
      <c r="A5" s="3"/>
      <c r="B5" s="3"/>
      <c r="C5" s="3"/>
      <c r="D5" s="3"/>
      <c r="E5" s="3"/>
      <c r="F5" s="3"/>
      <c r="G5" s="3"/>
    </row>
    <row r="6" spans="1:9" ht="15.75" thickBot="1" x14ac:dyDescent="0.3">
      <c r="A6" s="3"/>
      <c r="B6" s="4"/>
      <c r="C6" s="4"/>
      <c r="D6" s="4"/>
      <c r="E6" s="4"/>
      <c r="F6" s="3"/>
      <c r="G6" s="3"/>
    </row>
    <row r="7" spans="1:9" ht="18.75" thickTop="1" thickBot="1" x14ac:dyDescent="0.35">
      <c r="A7" s="18"/>
      <c r="B7" s="9" t="s">
        <v>4</v>
      </c>
      <c r="C7" s="9" t="s">
        <v>5</v>
      </c>
      <c r="D7" s="10" t="s">
        <v>6</v>
      </c>
      <c r="E7" s="10" t="s">
        <v>7</v>
      </c>
      <c r="F7" s="3"/>
      <c r="G7" s="3"/>
    </row>
    <row r="8" spans="1:9" ht="15.75" thickTop="1" x14ac:dyDescent="0.25">
      <c r="A8" s="18"/>
      <c r="B8" s="11" t="s">
        <v>115</v>
      </c>
      <c r="C8" s="11" t="s">
        <v>8</v>
      </c>
      <c r="D8" s="66"/>
      <c r="E8" s="66">
        <v>227100</v>
      </c>
      <c r="F8" s="3"/>
      <c r="G8" s="3"/>
      <c r="H8" s="7"/>
    </row>
    <row r="9" spans="1:9" x14ac:dyDescent="0.25">
      <c r="A9" s="18"/>
      <c r="B9" s="13" t="s">
        <v>9</v>
      </c>
      <c r="C9" s="13" t="s">
        <v>10</v>
      </c>
      <c r="D9" s="71">
        <v>7514983</v>
      </c>
      <c r="E9" s="71">
        <v>7500458</v>
      </c>
      <c r="F9" s="3"/>
      <c r="G9" s="3"/>
      <c r="H9" s="7"/>
    </row>
    <row r="10" spans="1:9" x14ac:dyDescent="0.25">
      <c r="A10" s="18"/>
      <c r="B10" s="13" t="s">
        <v>11</v>
      </c>
      <c r="C10" s="13" t="s">
        <v>10</v>
      </c>
      <c r="D10" s="71">
        <v>8622586</v>
      </c>
      <c r="E10" s="71">
        <v>8669691</v>
      </c>
      <c r="F10" s="3"/>
      <c r="G10" s="3"/>
      <c r="H10" s="7"/>
      <c r="I10" s="32"/>
    </row>
    <row r="11" spans="1:9" x14ac:dyDescent="0.25">
      <c r="A11" s="18"/>
      <c r="B11" s="13" t="s">
        <v>12</v>
      </c>
      <c r="C11" s="13" t="s">
        <v>10</v>
      </c>
      <c r="D11" s="71">
        <v>6236663</v>
      </c>
      <c r="E11" s="71">
        <v>6162128</v>
      </c>
      <c r="F11" s="3"/>
      <c r="G11" s="3"/>
      <c r="H11" s="7"/>
    </row>
    <row r="12" spans="1:9" x14ac:dyDescent="0.25">
      <c r="A12" s="18"/>
      <c r="B12" s="13" t="s">
        <v>13</v>
      </c>
      <c r="C12" s="13" t="s">
        <v>10</v>
      </c>
      <c r="D12" s="71">
        <v>10528844</v>
      </c>
      <c r="E12" s="71">
        <v>10527894</v>
      </c>
      <c r="F12" s="3"/>
      <c r="G12" s="3"/>
      <c r="H12" s="7"/>
      <c r="I12" s="8"/>
    </row>
    <row r="13" spans="1:9" x14ac:dyDescent="0.25">
      <c r="A13" s="18"/>
      <c r="B13" s="13" t="s">
        <v>14</v>
      </c>
      <c r="C13" s="13" t="s">
        <v>10</v>
      </c>
      <c r="D13" s="71">
        <v>7784940</v>
      </c>
      <c r="E13" s="71">
        <v>7765415</v>
      </c>
      <c r="F13" s="3"/>
      <c r="G13" s="7"/>
      <c r="H13" s="7"/>
      <c r="I13" s="21"/>
    </row>
    <row r="14" spans="1:9" x14ac:dyDescent="0.25">
      <c r="A14" s="18"/>
      <c r="B14" s="13" t="s">
        <v>15</v>
      </c>
      <c r="C14" s="13" t="s">
        <v>10</v>
      </c>
      <c r="D14" s="71">
        <v>9553196</v>
      </c>
      <c r="E14" s="71">
        <v>9541671</v>
      </c>
      <c r="F14" s="3"/>
      <c r="G14" s="7"/>
      <c r="H14" s="7"/>
      <c r="I14" s="8"/>
    </row>
    <row r="15" spans="1:9" x14ac:dyDescent="0.25">
      <c r="A15" s="18"/>
      <c r="B15" s="13" t="s">
        <v>16</v>
      </c>
      <c r="C15" s="13" t="s">
        <v>10</v>
      </c>
      <c r="D15" s="71">
        <v>8694258</v>
      </c>
      <c r="E15" s="71">
        <v>8693308</v>
      </c>
      <c r="F15" s="3"/>
      <c r="G15" s="7"/>
      <c r="H15" s="7"/>
    </row>
    <row r="16" spans="1:9" x14ac:dyDescent="0.25">
      <c r="A16" s="18"/>
      <c r="B16" s="13" t="s">
        <v>72</v>
      </c>
      <c r="C16" s="13" t="s">
        <v>10</v>
      </c>
      <c r="D16" s="71">
        <v>8220441</v>
      </c>
      <c r="E16" s="71">
        <v>8220916</v>
      </c>
      <c r="F16" s="3"/>
      <c r="G16" s="7"/>
      <c r="H16" s="7"/>
    </row>
    <row r="17" spans="1:9" x14ac:dyDescent="0.25">
      <c r="A17" s="18"/>
      <c r="B17" s="13" t="s">
        <v>17</v>
      </c>
      <c r="C17" s="13" t="s">
        <v>10</v>
      </c>
      <c r="D17" s="71">
        <v>8134071</v>
      </c>
      <c r="E17" s="71">
        <v>8133121</v>
      </c>
      <c r="F17" s="3"/>
      <c r="G17" s="7"/>
      <c r="H17" s="7"/>
      <c r="I17" s="8"/>
    </row>
    <row r="18" spans="1:9" x14ac:dyDescent="0.25">
      <c r="A18" s="18"/>
      <c r="B18" s="13" t="s">
        <v>18</v>
      </c>
      <c r="C18" s="13" t="s">
        <v>10</v>
      </c>
      <c r="D18" s="71"/>
      <c r="E18" s="71"/>
      <c r="F18" s="3"/>
      <c r="G18" s="7"/>
      <c r="H18" s="7"/>
      <c r="I18" s="8"/>
    </row>
    <row r="19" spans="1:9" x14ac:dyDescent="0.25">
      <c r="A19" s="18"/>
      <c r="B19" s="13" t="s">
        <v>19</v>
      </c>
      <c r="C19" s="13" t="s">
        <v>10</v>
      </c>
      <c r="D19" s="71"/>
      <c r="E19" s="71"/>
      <c r="F19" s="3"/>
      <c r="G19" s="7"/>
      <c r="H19" s="7"/>
    </row>
    <row r="20" spans="1:9" x14ac:dyDescent="0.25">
      <c r="A20" s="18"/>
      <c r="B20" s="13" t="s">
        <v>20</v>
      </c>
      <c r="C20" s="13" t="s">
        <v>10</v>
      </c>
      <c r="D20" s="71"/>
      <c r="E20" s="71"/>
      <c r="F20" s="3"/>
      <c r="G20" s="7"/>
      <c r="H20" s="7"/>
      <c r="I20" s="32"/>
    </row>
    <row r="21" spans="1:9" x14ac:dyDescent="0.25">
      <c r="A21" s="18"/>
      <c r="B21" s="13" t="s">
        <v>50</v>
      </c>
      <c r="C21" s="13"/>
      <c r="D21" s="67"/>
      <c r="E21" s="90"/>
      <c r="F21" s="3"/>
      <c r="G21" s="7"/>
      <c r="H21" s="7"/>
    </row>
    <row r="22" spans="1:9" ht="15.75" thickBot="1" x14ac:dyDescent="0.3">
      <c r="A22" s="18"/>
      <c r="B22" s="15"/>
      <c r="C22" s="15"/>
      <c r="D22" s="68"/>
      <c r="E22" s="68"/>
      <c r="F22" s="3"/>
      <c r="G22" s="7"/>
      <c r="H22" s="7"/>
    </row>
    <row r="23" spans="1:9" ht="16.5" thickTop="1" thickBot="1" x14ac:dyDescent="0.3">
      <c r="A23" s="18"/>
      <c r="B23" s="114" t="s">
        <v>116</v>
      </c>
      <c r="C23" s="115"/>
      <c r="D23" s="69">
        <f>D24-SUM(D8:D22)</f>
        <v>151720</v>
      </c>
      <c r="E23" s="69">
        <f>E24-SUM(E8:E22)</f>
        <v>0</v>
      </c>
      <c r="F23" s="6"/>
      <c r="G23" s="7"/>
      <c r="H23" s="7"/>
    </row>
    <row r="24" spans="1:9" ht="16.5" thickTop="1" thickBot="1" x14ac:dyDescent="0.3">
      <c r="A24" s="19"/>
      <c r="B24" s="114" t="s">
        <v>21</v>
      </c>
      <c r="C24" s="115"/>
      <c r="D24" s="69">
        <f>IF(SUM(E8:E22)&gt;SUM(D8:D22),SUM(E8:E22),SUM(D8:D22))</f>
        <v>75441702</v>
      </c>
      <c r="E24" s="69">
        <f>IF(SUM(E8:E22)&gt;SUM(D8:D22),SUM(E8:E22),SUM(D8:D22))</f>
        <v>75441702</v>
      </c>
      <c r="F24" s="3"/>
      <c r="G24" s="7"/>
      <c r="H24" s="7"/>
      <c r="I24" s="8"/>
    </row>
    <row r="25" spans="1:9" ht="16.5" thickTop="1" thickBot="1" x14ac:dyDescent="0.3">
      <c r="A25" s="18"/>
      <c r="B25" s="114" t="s">
        <v>117</v>
      </c>
      <c r="C25" s="115"/>
      <c r="D25" s="69">
        <f>E23</f>
        <v>0</v>
      </c>
      <c r="E25" s="69">
        <f>D23</f>
        <v>151720</v>
      </c>
      <c r="F25" s="3"/>
      <c r="G25" s="7"/>
      <c r="H25" s="7"/>
    </row>
    <row r="26" spans="1:9" ht="15.75" thickTop="1" x14ac:dyDescent="0.25">
      <c r="A26" s="3"/>
      <c r="B26" s="3"/>
      <c r="C26" s="3"/>
      <c r="D26" s="7"/>
      <c r="E26" s="7"/>
      <c r="F26" s="3"/>
      <c r="G26" s="3"/>
    </row>
    <row r="27" spans="1:9" x14ac:dyDescent="0.25">
      <c r="A27" s="3"/>
      <c r="B27" s="3"/>
      <c r="C27" s="3"/>
      <c r="D27" s="3"/>
      <c r="E27" s="3"/>
      <c r="F27" s="3"/>
      <c r="G27" s="3"/>
      <c r="H27" s="8"/>
    </row>
    <row r="28" spans="1:9" x14ac:dyDescent="0.25">
      <c r="A28" s="3"/>
      <c r="B28" s="3"/>
      <c r="C28" s="3"/>
      <c r="D28" s="3"/>
      <c r="E28" s="3"/>
      <c r="F28" s="3"/>
      <c r="G28" s="3"/>
    </row>
    <row r="29" spans="1:9" x14ac:dyDescent="0.25">
      <c r="A29" s="3" t="s">
        <v>22</v>
      </c>
      <c r="B29" s="3"/>
      <c r="C29" s="3"/>
      <c r="D29" s="3"/>
      <c r="E29" s="3"/>
      <c r="F29" s="3"/>
      <c r="G29" s="3"/>
    </row>
    <row r="30" spans="1:9" x14ac:dyDescent="0.25">
      <c r="A30" s="3" t="s">
        <v>23</v>
      </c>
      <c r="B30" s="3"/>
      <c r="C30" s="3"/>
      <c r="D30" s="101" t="s">
        <v>121</v>
      </c>
      <c r="E30" s="3"/>
      <c r="F30" s="3"/>
      <c r="G30" s="3"/>
    </row>
    <row r="31" spans="1:9" x14ac:dyDescent="0.25">
      <c r="A31" s="3" t="s">
        <v>52</v>
      </c>
      <c r="B31" s="3"/>
      <c r="C31" s="3" t="s">
        <v>106</v>
      </c>
      <c r="D31" s="3" t="s">
        <v>24</v>
      </c>
      <c r="E31" s="3"/>
      <c r="F31" s="3"/>
      <c r="G31" s="3"/>
    </row>
    <row r="32" spans="1:9" x14ac:dyDescent="0.25">
      <c r="A32" s="3"/>
      <c r="B32" s="3"/>
      <c r="C32" s="3"/>
      <c r="D32" s="3" t="s">
        <v>25</v>
      </c>
      <c r="E32" s="3"/>
      <c r="F32" s="3"/>
      <c r="G32" s="3"/>
    </row>
    <row r="33" spans="1:8" x14ac:dyDescent="0.25">
      <c r="A33" s="3"/>
      <c r="B33" s="3"/>
      <c r="C33" s="3"/>
      <c r="D33" s="3" t="s">
        <v>26</v>
      </c>
      <c r="E33" s="3"/>
      <c r="F33" s="3"/>
      <c r="G33" s="3"/>
      <c r="H33" s="8"/>
    </row>
    <row r="34" spans="1:8" x14ac:dyDescent="0.25">
      <c r="A34" s="5"/>
      <c r="B34" s="5"/>
      <c r="C34" s="5"/>
      <c r="D34" s="5"/>
      <c r="E34" s="5"/>
      <c r="F34" s="5"/>
      <c r="G34" s="5"/>
    </row>
    <row r="35" spans="1:8" x14ac:dyDescent="0.25">
      <c r="A35" s="5"/>
      <c r="B35" s="5"/>
      <c r="C35" s="5"/>
      <c r="D35" s="5"/>
      <c r="E35" s="5"/>
      <c r="F35" s="5"/>
      <c r="G35" s="5"/>
    </row>
    <row r="36" spans="1:8" x14ac:dyDescent="0.25">
      <c r="A36" s="5"/>
      <c r="B36" s="5"/>
      <c r="C36" s="5"/>
      <c r="D36" s="5"/>
      <c r="E36" s="5"/>
      <c r="F36" s="5"/>
      <c r="G36" s="5"/>
    </row>
    <row r="37" spans="1:8" x14ac:dyDescent="0.25">
      <c r="A37" s="5"/>
      <c r="B37" s="5"/>
      <c r="C37" s="5"/>
      <c r="D37" s="5"/>
      <c r="E37" s="5"/>
      <c r="F37" s="5"/>
      <c r="G37" s="5"/>
    </row>
    <row r="38" spans="1:8" x14ac:dyDescent="0.25">
      <c r="A38" s="5"/>
      <c r="B38" s="5"/>
      <c r="C38" s="5"/>
      <c r="D38" s="5"/>
      <c r="E38" s="5"/>
      <c r="F38" s="5"/>
      <c r="G38" s="5"/>
    </row>
    <row r="39" spans="1:8" x14ac:dyDescent="0.25">
      <c r="A39" s="5"/>
      <c r="B39" s="5"/>
      <c r="C39" s="5"/>
      <c r="D39" s="5"/>
      <c r="E39" s="5"/>
    </row>
    <row r="40" spans="1:8" x14ac:dyDescent="0.25">
      <c r="A40" s="5"/>
      <c r="B40" s="5"/>
      <c r="C40" s="5"/>
      <c r="D40" s="5"/>
      <c r="E40" s="5"/>
    </row>
    <row r="41" spans="1:8" x14ac:dyDescent="0.25">
      <c r="A41" s="5"/>
      <c r="B41" s="5"/>
      <c r="C41" s="5"/>
      <c r="D41" s="5"/>
      <c r="E41" s="5"/>
    </row>
  </sheetData>
  <mergeCells count="6">
    <mergeCell ref="B25:C25"/>
    <mergeCell ref="A1:G1"/>
    <mergeCell ref="A2:G2"/>
    <mergeCell ref="A3:G3"/>
    <mergeCell ref="B23:C23"/>
    <mergeCell ref="B24:C2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workbookViewId="0">
      <selection activeCell="J10" sqref="J10"/>
    </sheetView>
  </sheetViews>
  <sheetFormatPr defaultRowHeight="15" x14ac:dyDescent="0.25"/>
  <cols>
    <col min="1" max="1" width="8.5703125" style="42" customWidth="1"/>
    <col min="2" max="2" width="8.85546875" style="45" customWidth="1"/>
    <col min="3" max="3" width="16.7109375" style="45" customWidth="1"/>
    <col min="4" max="4" width="18.7109375" customWidth="1"/>
    <col min="5" max="5" width="19" customWidth="1"/>
    <col min="6" max="6" width="19.42578125" customWidth="1"/>
    <col min="7" max="7" width="21.28515625" customWidth="1"/>
    <col min="8" max="8" width="15.7109375" bestFit="1" customWidth="1"/>
    <col min="9" max="9" width="16.85546875" style="22" bestFit="1" customWidth="1"/>
    <col min="10" max="10" width="9.140625" style="22"/>
    <col min="11" max="11" width="20.7109375" style="22" customWidth="1"/>
    <col min="12" max="16" width="9.140625" style="22"/>
  </cols>
  <sheetData>
    <row r="1" spans="1:16" ht="19.5" x14ac:dyDescent="0.35">
      <c r="A1" s="116" t="s">
        <v>0</v>
      </c>
      <c r="B1" s="116"/>
      <c r="C1" s="116"/>
      <c r="D1" s="116"/>
      <c r="E1" s="116"/>
      <c r="F1" s="116"/>
      <c r="G1" s="116"/>
    </row>
    <row r="2" spans="1:16" ht="19.5" x14ac:dyDescent="0.25">
      <c r="A2" s="117" t="s">
        <v>41</v>
      </c>
      <c r="B2" s="117"/>
      <c r="C2" s="117"/>
      <c r="D2" s="117"/>
      <c r="E2" s="117"/>
      <c r="F2" s="117"/>
      <c r="G2" s="117"/>
    </row>
    <row r="3" spans="1:16" ht="18.75" x14ac:dyDescent="0.3">
      <c r="A3" s="111" t="s">
        <v>113</v>
      </c>
      <c r="B3" s="111"/>
      <c r="C3" s="111"/>
      <c r="D3" s="111"/>
      <c r="E3" s="111"/>
      <c r="F3" s="111"/>
      <c r="G3" s="111"/>
    </row>
    <row r="4" spans="1:16" s="36" customFormat="1" ht="19.5" thickBot="1" x14ac:dyDescent="0.35">
      <c r="A4" s="34"/>
      <c r="B4" s="43"/>
      <c r="C4" s="43"/>
      <c r="D4" s="48"/>
      <c r="E4" s="48"/>
      <c r="F4" s="48"/>
      <c r="G4" s="64" t="s">
        <v>65</v>
      </c>
      <c r="I4" s="37"/>
      <c r="J4" s="37"/>
      <c r="K4" s="37"/>
      <c r="L4" s="37"/>
      <c r="M4" s="37"/>
      <c r="N4" s="37"/>
      <c r="O4" s="37"/>
      <c r="P4" s="37"/>
    </row>
    <row r="5" spans="1:16" s="46" customFormat="1" ht="33" customHeight="1" thickTop="1" thickBot="1" x14ac:dyDescent="0.3">
      <c r="A5" s="120" t="s">
        <v>3</v>
      </c>
      <c r="B5" s="118" t="s">
        <v>118</v>
      </c>
      <c r="C5" s="119"/>
      <c r="D5" s="123" t="s">
        <v>63</v>
      </c>
      <c r="E5" s="123" t="s">
        <v>64</v>
      </c>
      <c r="F5" s="122" t="s">
        <v>119</v>
      </c>
      <c r="G5" s="122"/>
      <c r="I5" s="47"/>
      <c r="J5" s="47"/>
      <c r="K5" s="47"/>
      <c r="L5" s="47"/>
      <c r="M5" s="47"/>
      <c r="N5" s="47"/>
      <c r="O5" s="47"/>
      <c r="P5" s="47"/>
    </row>
    <row r="6" spans="1:16" s="46" customFormat="1" ht="17.25" thickTop="1" thickBot="1" x14ac:dyDescent="0.3">
      <c r="A6" s="121"/>
      <c r="B6" s="58" t="s">
        <v>6</v>
      </c>
      <c r="C6" s="58" t="s">
        <v>7</v>
      </c>
      <c r="D6" s="124"/>
      <c r="E6" s="124"/>
      <c r="F6" s="49" t="s">
        <v>6</v>
      </c>
      <c r="G6" s="49" t="s">
        <v>7</v>
      </c>
      <c r="I6" s="47"/>
      <c r="J6" s="47"/>
      <c r="K6" s="47"/>
      <c r="L6" s="47"/>
      <c r="M6" s="47"/>
      <c r="N6" s="47"/>
      <c r="O6" s="47"/>
      <c r="P6" s="47"/>
    </row>
    <row r="7" spans="1:16" s="36" customFormat="1" ht="16.5" thickTop="1" x14ac:dyDescent="0.25">
      <c r="A7" s="50">
        <v>300</v>
      </c>
      <c r="B7" s="52">
        <f>SUM('300'!$D$8)</f>
        <v>0</v>
      </c>
      <c r="C7" s="52">
        <f>'300'!E8</f>
        <v>159780.31</v>
      </c>
      <c r="D7" s="53">
        <f>SUM('300'!$D$9:$D$22)</f>
        <v>632233.66999999993</v>
      </c>
      <c r="E7" s="53">
        <f>SUM('300'!$E$9:$E$22)</f>
        <v>960512.49</v>
      </c>
      <c r="F7" s="54">
        <f>C7+E7-D7</f>
        <v>488059.13000000012</v>
      </c>
      <c r="G7" s="59"/>
      <c r="H7" s="97"/>
      <c r="I7" s="38"/>
      <c r="J7" s="37"/>
      <c r="K7" s="37"/>
      <c r="L7" s="37"/>
      <c r="M7" s="37"/>
      <c r="N7" s="37"/>
      <c r="O7" s="37"/>
      <c r="P7" s="37"/>
    </row>
    <row r="8" spans="1:16" s="36" customFormat="1" ht="15.75" x14ac:dyDescent="0.25">
      <c r="A8" s="51">
        <v>301</v>
      </c>
      <c r="B8" s="55">
        <f>SUM('301'!$D$8)</f>
        <v>0</v>
      </c>
      <c r="C8" s="55">
        <f>'301'!E8</f>
        <v>240545</v>
      </c>
      <c r="D8" s="56">
        <f>SUM('301'!$D$9:$D$22)</f>
        <v>146200</v>
      </c>
      <c r="E8" s="56">
        <f>SUM('301'!$E$9:$E$22)</f>
        <v>15607</v>
      </c>
      <c r="F8" s="57">
        <f>C8+E8-D8</f>
        <v>109952</v>
      </c>
      <c r="G8" s="60"/>
      <c r="H8" s="97"/>
      <c r="I8" s="38"/>
      <c r="J8" s="37"/>
      <c r="K8" s="33"/>
      <c r="L8" s="37"/>
      <c r="M8" s="37"/>
      <c r="N8" s="37"/>
      <c r="O8" s="37"/>
      <c r="P8" s="37"/>
    </row>
    <row r="9" spans="1:16" s="36" customFormat="1" ht="15.75" x14ac:dyDescent="0.25">
      <c r="A9" s="51">
        <v>302</v>
      </c>
      <c r="B9" s="55">
        <f>SUM('302'!$D$8)</f>
        <v>0</v>
      </c>
      <c r="C9" s="55">
        <f>'302'!E8</f>
        <v>49616.380000000005</v>
      </c>
      <c r="D9" s="56">
        <f>SUM('302'!$D$9:$D$22)</f>
        <v>44975</v>
      </c>
      <c r="E9" s="56">
        <f>SUM('302'!$E$9:$E$22)</f>
        <v>13265.8</v>
      </c>
      <c r="F9" s="57">
        <f t="shared" ref="F9:F32" si="0">C9+E9-D9</f>
        <v>17907.180000000008</v>
      </c>
      <c r="G9" s="60"/>
      <c r="H9" s="97"/>
      <c r="I9" s="38"/>
      <c r="J9" s="37"/>
      <c r="K9" s="33"/>
      <c r="L9" s="37"/>
      <c r="M9" s="37"/>
      <c r="N9" s="37"/>
      <c r="O9" s="37"/>
      <c r="P9" s="37"/>
    </row>
    <row r="10" spans="1:16" s="36" customFormat="1" ht="15.75" x14ac:dyDescent="0.25">
      <c r="A10" s="51">
        <v>303</v>
      </c>
      <c r="B10" s="55">
        <f>SUM('303'!$D$8)</f>
        <v>0</v>
      </c>
      <c r="C10" s="55">
        <f>'303'!E8</f>
        <v>0</v>
      </c>
      <c r="D10" s="56">
        <f>SUM('303'!$D$9:$D$22)</f>
        <v>2175</v>
      </c>
      <c r="E10" s="56">
        <f>SUM('303'!$E$9:$E$22)</f>
        <v>2175</v>
      </c>
      <c r="F10" s="57">
        <f t="shared" si="0"/>
        <v>0</v>
      </c>
      <c r="G10" s="60"/>
      <c r="H10" s="97"/>
      <c r="I10" s="38"/>
      <c r="J10" s="37"/>
      <c r="K10" s="33"/>
      <c r="L10" s="37"/>
      <c r="M10" s="37"/>
      <c r="N10" s="37"/>
      <c r="O10" s="37"/>
      <c r="P10" s="37"/>
    </row>
    <row r="11" spans="1:16" s="36" customFormat="1" ht="15.75" x14ac:dyDescent="0.25">
      <c r="A11" s="51">
        <v>304</v>
      </c>
      <c r="B11" s="55">
        <f>SUM('304'!$D$8)</f>
        <v>0</v>
      </c>
      <c r="C11" s="55">
        <f>'304'!E8</f>
        <v>26000567.589999884</v>
      </c>
      <c r="D11" s="56">
        <f>SUM('304'!$D$9:$D$22)</f>
        <v>15939507.059999999</v>
      </c>
      <c r="E11" s="56">
        <f>SUM('304'!$E$9:$E$22)</f>
        <v>9845092.9100000001</v>
      </c>
      <c r="F11" s="57">
        <f t="shared" si="0"/>
        <v>19906153.439999882</v>
      </c>
      <c r="G11" s="60"/>
      <c r="H11" s="97"/>
      <c r="I11" s="38"/>
      <c r="J11" s="37"/>
      <c r="K11" s="33"/>
      <c r="L11" s="37"/>
      <c r="M11" s="37"/>
      <c r="N11" s="37"/>
      <c r="O11" s="37"/>
      <c r="P11" s="37"/>
    </row>
    <row r="12" spans="1:16" s="36" customFormat="1" ht="15.75" x14ac:dyDescent="0.25">
      <c r="A12" s="51">
        <v>305</v>
      </c>
      <c r="B12" s="55">
        <f>SUM('305'!$D$8)</f>
        <v>0</v>
      </c>
      <c r="C12" s="55">
        <f>'305'!E8</f>
        <v>65746054.859999418</v>
      </c>
      <c r="D12" s="56">
        <f>SUM('305'!$D$9:$D$22)</f>
        <v>838683687.10000002</v>
      </c>
      <c r="E12" s="56">
        <f>SUM('305'!$E$9:$E$22)</f>
        <v>853244609.11999989</v>
      </c>
      <c r="F12" s="57">
        <f t="shared" si="0"/>
        <v>80306976.87999928</v>
      </c>
      <c r="G12" s="60"/>
      <c r="H12" s="97"/>
      <c r="I12" s="38"/>
      <c r="J12" s="37"/>
      <c r="K12" s="33"/>
      <c r="L12" s="37"/>
      <c r="M12" s="37"/>
      <c r="N12" s="37"/>
      <c r="O12" s="37"/>
      <c r="P12" s="37"/>
    </row>
    <row r="13" spans="1:16" s="36" customFormat="1" ht="15.75" x14ac:dyDescent="0.25">
      <c r="A13" s="51">
        <v>306</v>
      </c>
      <c r="B13" s="55">
        <f>SUM('306'!$D$8)</f>
        <v>0</v>
      </c>
      <c r="C13" s="55">
        <f>'306'!E8</f>
        <v>4695484.6899999976</v>
      </c>
      <c r="D13" s="56">
        <f>SUM('306'!$D$9:$D$22)</f>
        <v>94661314.75999999</v>
      </c>
      <c r="E13" s="56">
        <f>SUM('306'!$E$9:$E$22)</f>
        <v>92662557.150000006</v>
      </c>
      <c r="F13" s="57">
        <f t="shared" si="0"/>
        <v>2696727.0800000131</v>
      </c>
      <c r="G13" s="61"/>
      <c r="H13" s="97"/>
      <c r="I13" s="38"/>
      <c r="J13" s="37"/>
      <c r="K13" s="33"/>
      <c r="L13" s="37"/>
      <c r="M13" s="37"/>
      <c r="N13" s="37"/>
      <c r="O13" s="37"/>
      <c r="P13" s="37"/>
    </row>
    <row r="14" spans="1:16" s="36" customFormat="1" ht="15.75" x14ac:dyDescent="0.25">
      <c r="A14" s="51">
        <v>307</v>
      </c>
      <c r="B14" s="55">
        <f>SUM('307'!$D$8)</f>
        <v>0</v>
      </c>
      <c r="C14" s="55">
        <f>'307'!E8</f>
        <v>9653777.5699999984</v>
      </c>
      <c r="D14" s="56">
        <f>SUM('307'!$D$9:$D$22)</f>
        <v>10775162.93</v>
      </c>
      <c r="E14" s="56">
        <f>SUM('307'!$E$9:$E$22)</f>
        <v>12121856.48</v>
      </c>
      <c r="F14" s="57">
        <f t="shared" si="0"/>
        <v>11000471.119999997</v>
      </c>
      <c r="G14" s="60"/>
      <c r="H14" s="97"/>
      <c r="I14" s="38"/>
      <c r="J14" s="37"/>
      <c r="K14" s="33"/>
      <c r="L14" s="37"/>
      <c r="M14" s="37"/>
      <c r="N14" s="37"/>
      <c r="O14" s="37"/>
      <c r="P14" s="37"/>
    </row>
    <row r="15" spans="1:16" s="36" customFormat="1" ht="15.75" x14ac:dyDescent="0.25">
      <c r="A15" s="51">
        <v>308</v>
      </c>
      <c r="B15" s="55">
        <f>SUM('308'!$D$8)</f>
        <v>0</v>
      </c>
      <c r="C15" s="55">
        <f>'308'!E8</f>
        <v>84127061.789999768</v>
      </c>
      <c r="D15" s="56">
        <f>SUM('308'!$D$9:$D$22)</f>
        <v>47829907.030000001</v>
      </c>
      <c r="E15" s="56">
        <f>SUM('308'!$E$9:$E$22)</f>
        <v>34615184.780000001</v>
      </c>
      <c r="F15" s="57">
        <f t="shared" si="0"/>
        <v>70912339.539999768</v>
      </c>
      <c r="G15" s="60"/>
      <c r="H15" s="97"/>
      <c r="I15" s="38"/>
      <c r="J15" s="37"/>
      <c r="K15" s="33"/>
      <c r="L15" s="37"/>
      <c r="M15" s="37"/>
      <c r="N15" s="37"/>
      <c r="O15" s="37"/>
      <c r="P15" s="37"/>
    </row>
    <row r="16" spans="1:16" s="36" customFormat="1" ht="15.75" x14ac:dyDescent="0.25">
      <c r="A16" s="51">
        <v>309</v>
      </c>
      <c r="B16" s="55">
        <f>SUM('309'!$D$8)</f>
        <v>0</v>
      </c>
      <c r="C16" s="55">
        <f>'309'!E8</f>
        <v>14983.29999999993</v>
      </c>
      <c r="D16" s="56">
        <f>SUM('309'!$D$9:$D$22)</f>
        <v>82058.3</v>
      </c>
      <c r="E16" s="56">
        <f>SUM('309'!$E$9:$E$22)</f>
        <v>377575</v>
      </c>
      <c r="F16" s="57">
        <f t="shared" si="0"/>
        <v>310499.99999999994</v>
      </c>
      <c r="G16" s="60"/>
      <c r="H16" s="97"/>
      <c r="I16" s="38"/>
      <c r="J16" s="37"/>
      <c r="K16" s="33"/>
      <c r="L16" s="37"/>
      <c r="M16" s="37"/>
      <c r="N16" s="37"/>
      <c r="O16" s="37"/>
      <c r="P16" s="37"/>
    </row>
    <row r="17" spans="1:16" s="36" customFormat="1" ht="15.75" x14ac:dyDescent="0.25">
      <c r="A17" s="51">
        <v>310</v>
      </c>
      <c r="B17" s="55">
        <f>SUM('310'!$D$8)</f>
        <v>0</v>
      </c>
      <c r="C17" s="55">
        <f>'310'!E8</f>
        <v>11218905.700000137</v>
      </c>
      <c r="D17" s="56">
        <f>SUM('310'!$D$9:$D$22)</f>
        <v>28227708.249999996</v>
      </c>
      <c r="E17" s="56">
        <f>SUM('310'!$E$9:$E$22)</f>
        <v>32952360.760000002</v>
      </c>
      <c r="F17" s="57">
        <f t="shared" si="0"/>
        <v>15943558.210000146</v>
      </c>
      <c r="G17" s="60"/>
      <c r="H17" s="97"/>
      <c r="I17" s="38"/>
      <c r="J17" s="37"/>
      <c r="K17" s="33"/>
      <c r="L17" s="37"/>
      <c r="M17" s="37"/>
      <c r="N17" s="37"/>
      <c r="O17" s="37"/>
      <c r="P17" s="37"/>
    </row>
    <row r="18" spans="1:16" s="36" customFormat="1" ht="15.75" x14ac:dyDescent="0.25">
      <c r="A18" s="51">
        <v>311</v>
      </c>
      <c r="B18" s="55">
        <f>SUM('311'!$D$8)</f>
        <v>0</v>
      </c>
      <c r="C18" s="55">
        <f>'311'!E8</f>
        <v>53576723.049999997</v>
      </c>
      <c r="D18" s="56">
        <f>SUM('311'!$D$9:$D$22)</f>
        <v>28734973.699999996</v>
      </c>
      <c r="E18" s="56">
        <f>SUM('311'!$E$9:$E$22)</f>
        <v>3524145.1</v>
      </c>
      <c r="F18" s="57">
        <f t="shared" si="0"/>
        <v>28365894.450000003</v>
      </c>
      <c r="G18" s="60"/>
      <c r="H18" s="97"/>
      <c r="I18" s="38"/>
      <c r="J18" s="37"/>
      <c r="K18" s="33"/>
      <c r="L18" s="37"/>
      <c r="M18" s="37"/>
      <c r="N18" s="37"/>
      <c r="O18" s="37"/>
      <c r="P18" s="37"/>
    </row>
    <row r="19" spans="1:16" s="36" customFormat="1" ht="15.75" x14ac:dyDescent="0.25">
      <c r="A19" s="51">
        <v>312</v>
      </c>
      <c r="B19" s="55">
        <f>SUM('312'!$D$8)</f>
        <v>0</v>
      </c>
      <c r="C19" s="55">
        <f>'312'!E8</f>
        <v>6899210.1700000018</v>
      </c>
      <c r="D19" s="56">
        <f>SUM('312'!$D$9:$D$22)</f>
        <v>23674054.059999999</v>
      </c>
      <c r="E19" s="56">
        <f>SUM('312'!$E$9:$E$22)</f>
        <v>22398896.960000001</v>
      </c>
      <c r="F19" s="57">
        <f t="shared" si="0"/>
        <v>5624053.070000004</v>
      </c>
      <c r="G19" s="60"/>
      <c r="H19" s="97"/>
      <c r="I19" s="38"/>
      <c r="J19" s="37"/>
      <c r="K19" s="33"/>
      <c r="L19" s="37"/>
      <c r="M19" s="37"/>
      <c r="N19" s="37"/>
      <c r="O19" s="37"/>
      <c r="P19" s="37"/>
    </row>
    <row r="20" spans="1:16" s="36" customFormat="1" ht="15.75" x14ac:dyDescent="0.25">
      <c r="A20" s="51">
        <v>313</v>
      </c>
      <c r="B20" s="55">
        <f>SUM('313'!$D$8)</f>
        <v>0</v>
      </c>
      <c r="C20" s="55">
        <f>'313'!E8</f>
        <v>12699240.320000008</v>
      </c>
      <c r="D20" s="56">
        <f>SUM('313'!$D$9:$D$22)</f>
        <v>40363769.719999999</v>
      </c>
      <c r="E20" s="56">
        <f>SUM('313'!$E$9:$E$22)</f>
        <v>35865199.489999995</v>
      </c>
      <c r="F20" s="57">
        <f t="shared" si="0"/>
        <v>8200670.0900000036</v>
      </c>
      <c r="G20" s="60"/>
      <c r="H20" s="97"/>
      <c r="I20" s="38"/>
      <c r="J20" s="37"/>
      <c r="K20" s="33"/>
      <c r="L20" s="37"/>
      <c r="M20" s="37"/>
      <c r="N20" s="37"/>
      <c r="O20" s="37"/>
      <c r="P20" s="37"/>
    </row>
    <row r="21" spans="1:16" s="36" customFormat="1" ht="15.75" x14ac:dyDescent="0.25">
      <c r="A21" s="51">
        <v>314</v>
      </c>
      <c r="B21" s="55">
        <f>SUM('314'!$D$8)</f>
        <v>0</v>
      </c>
      <c r="C21" s="55">
        <f>'314'!E8</f>
        <v>1745849.3000000045</v>
      </c>
      <c r="D21" s="56">
        <f>SUM('314'!$D$9:$D$22)</f>
        <v>6980214.6799999997</v>
      </c>
      <c r="E21" s="56">
        <f>SUM('314'!$E$9:$E$22)</f>
        <v>9085295.8300000001</v>
      </c>
      <c r="F21" s="57">
        <f t="shared" si="0"/>
        <v>3850930.4500000048</v>
      </c>
      <c r="G21" s="60"/>
      <c r="H21" s="97"/>
      <c r="I21" s="38"/>
      <c r="J21" s="37"/>
      <c r="K21" s="33"/>
      <c r="L21" s="37"/>
      <c r="M21" s="37"/>
      <c r="N21" s="37"/>
      <c r="O21" s="37"/>
      <c r="P21" s="37"/>
    </row>
    <row r="22" spans="1:16" s="36" customFormat="1" ht="15.75" x14ac:dyDescent="0.25">
      <c r="A22" s="51">
        <v>315</v>
      </c>
      <c r="B22" s="55">
        <f>SUM('315'!$D$8)</f>
        <v>0</v>
      </c>
      <c r="C22" s="55">
        <f>'315'!E8</f>
        <v>14327446.590000018</v>
      </c>
      <c r="D22" s="56">
        <f>SUM('315'!$D$9:$D$22)</f>
        <v>24304750.18</v>
      </c>
      <c r="E22" s="56">
        <f>SUM('315'!$E$9:$E$22)</f>
        <v>19669086.669999998</v>
      </c>
      <c r="F22" s="57">
        <f t="shared" si="0"/>
        <v>9691783.0800000206</v>
      </c>
      <c r="G22" s="60"/>
      <c r="H22" s="97"/>
      <c r="I22" s="38"/>
      <c r="J22" s="37"/>
      <c r="K22" s="33"/>
      <c r="L22" s="37"/>
      <c r="M22" s="37"/>
      <c r="N22" s="37"/>
      <c r="O22" s="37"/>
      <c r="P22" s="37"/>
    </row>
    <row r="23" spans="1:16" s="36" customFormat="1" ht="15.75" x14ac:dyDescent="0.25">
      <c r="A23" s="51">
        <v>316</v>
      </c>
      <c r="B23" s="55">
        <f>SUM('316'!$D$8)</f>
        <v>0</v>
      </c>
      <c r="C23" s="55">
        <f>'316'!E8</f>
        <v>76096819.829999983</v>
      </c>
      <c r="D23" s="56">
        <f>SUM('316'!$D$9:$D$22)</f>
        <v>106200808.02000001</v>
      </c>
      <c r="E23" s="56">
        <f>SUM('316'!$E$9:$E$22)</f>
        <v>97201163.920000002</v>
      </c>
      <c r="F23" s="57">
        <f t="shared" si="0"/>
        <v>67097175.729999989</v>
      </c>
      <c r="G23" s="60"/>
      <c r="H23" s="97"/>
      <c r="I23" s="38"/>
      <c r="J23" s="37"/>
      <c r="K23" s="33"/>
      <c r="L23" s="37"/>
      <c r="M23" s="37"/>
      <c r="N23" s="37"/>
      <c r="O23" s="37"/>
      <c r="P23" s="37"/>
    </row>
    <row r="24" spans="1:16" s="36" customFormat="1" ht="15.75" x14ac:dyDescent="0.25">
      <c r="A24" s="51">
        <v>317</v>
      </c>
      <c r="B24" s="55">
        <f>SUM('317'!$D$8)</f>
        <v>0</v>
      </c>
      <c r="C24" s="55">
        <f>'317'!E8</f>
        <v>240284.99999999721</v>
      </c>
      <c r="D24" s="56">
        <f>SUM('317'!$D$9:$D$22)</f>
        <v>67449826.789999992</v>
      </c>
      <c r="E24" s="56">
        <f>SUM('317'!$E$9:$E$22)</f>
        <v>80239436.950000003</v>
      </c>
      <c r="F24" s="57">
        <f t="shared" si="0"/>
        <v>13029895.160000011</v>
      </c>
      <c r="G24" s="60"/>
      <c r="H24" s="97"/>
      <c r="I24" s="38"/>
      <c r="J24" s="37"/>
      <c r="K24" s="33"/>
      <c r="L24" s="37"/>
      <c r="M24" s="37"/>
      <c r="N24" s="37"/>
      <c r="O24" s="37"/>
      <c r="P24" s="37"/>
    </row>
    <row r="25" spans="1:16" s="36" customFormat="1" ht="15.75" x14ac:dyDescent="0.25">
      <c r="A25" s="51">
        <v>318</v>
      </c>
      <c r="B25" s="55">
        <f>SUM('318'!$D$8)</f>
        <v>0</v>
      </c>
      <c r="C25" s="55">
        <f>'318'!E8</f>
        <v>6487738.2500000037</v>
      </c>
      <c r="D25" s="56">
        <f>SUM('318'!$D$9:$D$22)</f>
        <v>10218399.5</v>
      </c>
      <c r="E25" s="56">
        <f>SUM('318'!$E$9:$E$22)</f>
        <v>16139785</v>
      </c>
      <c r="F25" s="57">
        <f t="shared" si="0"/>
        <v>12409123.750000004</v>
      </c>
      <c r="G25" s="60"/>
      <c r="H25" s="97"/>
      <c r="I25" s="38"/>
      <c r="J25" s="37"/>
      <c r="K25" s="33"/>
      <c r="L25" s="37"/>
      <c r="M25" s="37"/>
      <c r="N25" s="37"/>
      <c r="O25" s="37"/>
      <c r="P25" s="37"/>
    </row>
    <row r="26" spans="1:16" s="36" customFormat="1" ht="15.75" x14ac:dyDescent="0.25">
      <c r="A26" s="51">
        <v>319</v>
      </c>
      <c r="B26" s="55">
        <f>SUM('319'!$D$8)</f>
        <v>0</v>
      </c>
      <c r="C26" s="55">
        <f>'319'!E8</f>
        <v>14787986.869999994</v>
      </c>
      <c r="D26" s="56">
        <f>SUM('319'!$D$9:$D$22)</f>
        <v>13044403.559999999</v>
      </c>
      <c r="E26" s="56">
        <f>SUM('319'!$E$9:$E$22)</f>
        <v>8994840.0800000001</v>
      </c>
      <c r="F26" s="57">
        <f t="shared" si="0"/>
        <v>10738423.389999997</v>
      </c>
      <c r="G26" s="60"/>
      <c r="H26" s="97"/>
      <c r="I26" s="38"/>
      <c r="J26" s="37"/>
      <c r="K26" s="33"/>
      <c r="L26" s="37"/>
      <c r="M26" s="37"/>
      <c r="N26" s="37"/>
      <c r="O26" s="37"/>
      <c r="P26" s="37"/>
    </row>
    <row r="27" spans="1:16" s="36" customFormat="1" ht="15.75" x14ac:dyDescent="0.25">
      <c r="A27" s="51">
        <v>320</v>
      </c>
      <c r="B27" s="55">
        <f>SUM('320'!$D$8)</f>
        <v>0</v>
      </c>
      <c r="C27" s="55">
        <f>'320'!E8</f>
        <v>531861434.89999998</v>
      </c>
      <c r="D27" s="56">
        <f>SUM('320'!$D$9:$D$22)</f>
        <v>173270127.08000001</v>
      </c>
      <c r="E27" s="56">
        <f>SUM('320'!$E$9:$E$22)</f>
        <v>431419388.90000004</v>
      </c>
      <c r="F27" s="57">
        <f t="shared" si="0"/>
        <v>790010696.71999991</v>
      </c>
      <c r="G27" s="60"/>
      <c r="H27" s="97"/>
      <c r="I27" s="38"/>
      <c r="J27" s="37"/>
      <c r="K27" s="33"/>
      <c r="L27" s="37"/>
      <c r="M27" s="37"/>
      <c r="N27" s="37"/>
      <c r="O27" s="37"/>
      <c r="P27" s="37"/>
    </row>
    <row r="28" spans="1:16" s="36" customFormat="1" ht="15.75" x14ac:dyDescent="0.25">
      <c r="A28" s="51">
        <v>321</v>
      </c>
      <c r="B28" s="55">
        <f>SUM('321'!$D$8)</f>
        <v>0</v>
      </c>
      <c r="C28" s="55">
        <f>'321'!E8</f>
        <v>417693.78999999969</v>
      </c>
      <c r="D28" s="56">
        <f>SUM('321'!$D$9:$D$22)</f>
        <v>463643.79</v>
      </c>
      <c r="E28" s="56">
        <f>SUM('321'!$E$9:$E$22)</f>
        <v>275415.5</v>
      </c>
      <c r="F28" s="57">
        <f t="shared" si="0"/>
        <v>229465.49999999971</v>
      </c>
      <c r="G28" s="60"/>
      <c r="H28" s="97"/>
      <c r="I28" s="38"/>
      <c r="J28" s="37"/>
      <c r="K28" s="33"/>
      <c r="L28" s="37"/>
      <c r="M28" s="37"/>
      <c r="N28" s="37"/>
      <c r="O28" s="37"/>
      <c r="P28" s="37"/>
    </row>
    <row r="29" spans="1:16" s="36" customFormat="1" ht="15.75" x14ac:dyDescent="0.25">
      <c r="A29" s="51">
        <v>322</v>
      </c>
      <c r="B29" s="55">
        <f>SUM('322'!$D$8)</f>
        <v>0</v>
      </c>
      <c r="C29" s="55">
        <f>'322'!E8</f>
        <v>21844115.71000002</v>
      </c>
      <c r="D29" s="56">
        <f>SUM('322'!$D$9:$D$22)</f>
        <v>23423703.640000001</v>
      </c>
      <c r="E29" s="56">
        <f>SUM('322'!$E$9:$E$22)</f>
        <v>22746893.940000001</v>
      </c>
      <c r="F29" s="57">
        <f t="shared" si="0"/>
        <v>21167306.01000002</v>
      </c>
      <c r="G29" s="60"/>
      <c r="H29" s="97"/>
      <c r="I29" s="38"/>
      <c r="J29" s="37"/>
      <c r="K29" s="33"/>
      <c r="L29" s="37"/>
      <c r="M29" s="37"/>
      <c r="N29" s="37"/>
      <c r="O29" s="37"/>
      <c r="P29" s="37"/>
    </row>
    <row r="30" spans="1:16" s="36" customFormat="1" ht="15.75" x14ac:dyDescent="0.25">
      <c r="A30" s="51">
        <v>323</v>
      </c>
      <c r="B30" s="55">
        <f>SUM('323'!$D$8)</f>
        <v>0</v>
      </c>
      <c r="C30" s="55">
        <f>'323'!E8</f>
        <v>0</v>
      </c>
      <c r="D30" s="56">
        <f>SUM('323'!$D$9:$D$22)</f>
        <v>9250</v>
      </c>
      <c r="E30" s="56">
        <f>SUM('323'!$E$9:$E$22)</f>
        <v>13275</v>
      </c>
      <c r="F30" s="57">
        <f t="shared" si="0"/>
        <v>4025</v>
      </c>
      <c r="G30" s="60"/>
      <c r="H30" s="97"/>
      <c r="I30" s="38"/>
      <c r="J30" s="37"/>
      <c r="K30" s="33"/>
      <c r="L30" s="37"/>
      <c r="M30" s="37"/>
      <c r="N30" s="37"/>
      <c r="O30" s="37"/>
      <c r="P30" s="37"/>
    </row>
    <row r="31" spans="1:16" s="36" customFormat="1" ht="15.75" x14ac:dyDescent="0.25">
      <c r="A31" s="81">
        <v>324</v>
      </c>
      <c r="B31" s="82">
        <f>SUM('324'!$D$8)</f>
        <v>0</v>
      </c>
      <c r="C31" s="82">
        <f>'324'!E8</f>
        <v>47500420.349999964</v>
      </c>
      <c r="D31" s="83">
        <f>SUM('324'!$D$9:$D$22)</f>
        <v>154410951.37</v>
      </c>
      <c r="E31" s="83">
        <f>SUM('324'!$E$9:$E$22)</f>
        <v>160055939.88</v>
      </c>
      <c r="F31" s="57">
        <f t="shared" si="0"/>
        <v>53145408.859999955</v>
      </c>
      <c r="G31" s="84"/>
      <c r="H31" s="97"/>
      <c r="I31" s="38"/>
      <c r="J31" s="37"/>
      <c r="K31" s="33"/>
      <c r="L31" s="37"/>
      <c r="M31" s="37"/>
      <c r="N31" s="37"/>
      <c r="O31" s="37"/>
      <c r="P31" s="37"/>
    </row>
    <row r="32" spans="1:16" s="36" customFormat="1" ht="15.75" x14ac:dyDescent="0.25">
      <c r="A32" s="51">
        <v>325</v>
      </c>
      <c r="B32" s="82">
        <f>'325'!D8</f>
        <v>0</v>
      </c>
      <c r="C32" s="87">
        <f>'325'!E8</f>
        <v>227100</v>
      </c>
      <c r="D32" s="88">
        <f>SUM('325'!D9:D22)</f>
        <v>75289982</v>
      </c>
      <c r="E32" s="88">
        <f>SUM('325'!E9:E22)</f>
        <v>75214602</v>
      </c>
      <c r="F32" s="57">
        <f t="shared" si="0"/>
        <v>151720</v>
      </c>
      <c r="G32" s="89"/>
      <c r="H32" s="97"/>
      <c r="I32" s="38"/>
      <c r="J32" s="37"/>
      <c r="K32" s="33"/>
      <c r="L32" s="37"/>
      <c r="M32" s="37"/>
      <c r="N32" s="37"/>
      <c r="O32" s="37"/>
      <c r="P32" s="37"/>
    </row>
    <row r="33" spans="1:16" s="36" customFormat="1" ht="16.5" thickBot="1" x14ac:dyDescent="0.3">
      <c r="A33" s="85" t="s">
        <v>62</v>
      </c>
      <c r="B33" s="86">
        <f t="shared" ref="B33" si="1">SUM(B7:B31)</f>
        <v>0</v>
      </c>
      <c r="C33" s="86">
        <f>SUM(C7:C32)</f>
        <v>990618841.31999922</v>
      </c>
      <c r="D33" s="86">
        <f>SUM(D7:D32)</f>
        <v>1784863787.1900001</v>
      </c>
      <c r="E33" s="86">
        <f>SUM(E7:E32)</f>
        <v>2019654161.71</v>
      </c>
      <c r="F33" s="86">
        <f>SUM(F7:F32)</f>
        <v>1225409215.839999</v>
      </c>
      <c r="G33" s="86"/>
      <c r="I33" s="37"/>
      <c r="J33" s="37"/>
      <c r="K33" s="38"/>
      <c r="L33" s="37"/>
      <c r="M33" s="37"/>
      <c r="N33" s="37"/>
      <c r="O33" s="37"/>
      <c r="P33" s="37"/>
    </row>
    <row r="34" spans="1:16" s="36" customFormat="1" ht="19.5" thickTop="1" x14ac:dyDescent="0.3">
      <c r="A34" s="34"/>
      <c r="B34" s="43"/>
      <c r="C34" s="43"/>
      <c r="D34" s="2"/>
      <c r="E34" s="35"/>
      <c r="F34" s="35"/>
      <c r="G34" s="65"/>
      <c r="I34" s="37"/>
      <c r="J34" s="37"/>
      <c r="K34" s="37"/>
      <c r="L34" s="37"/>
      <c r="M34" s="37"/>
      <c r="N34" s="37"/>
      <c r="O34" s="37"/>
      <c r="P34" s="37"/>
    </row>
    <row r="35" spans="1:16" s="36" customFormat="1" ht="18.75" x14ac:dyDescent="0.3">
      <c r="A35" s="34"/>
      <c r="B35" s="43"/>
      <c r="C35" s="96"/>
      <c r="D35" s="2"/>
      <c r="E35" s="35"/>
      <c r="F35" s="35"/>
      <c r="G35" s="65"/>
      <c r="I35" s="37"/>
      <c r="J35" s="37"/>
      <c r="K35" s="37"/>
      <c r="L35" s="37"/>
      <c r="M35" s="37"/>
      <c r="N35" s="37"/>
      <c r="O35" s="37"/>
      <c r="P35" s="37"/>
    </row>
    <row r="36" spans="1:16" s="36" customFormat="1" ht="18.75" x14ac:dyDescent="0.3">
      <c r="A36" s="34"/>
      <c r="B36" s="43"/>
      <c r="C36" s="43"/>
      <c r="D36" s="2"/>
      <c r="E36" s="35"/>
      <c r="F36" s="35"/>
      <c r="G36" s="65"/>
      <c r="I36" s="37"/>
      <c r="J36" s="37"/>
      <c r="K36" s="37"/>
      <c r="L36" s="37"/>
      <c r="M36" s="37"/>
      <c r="N36" s="37"/>
      <c r="O36" s="37"/>
      <c r="P36" s="37"/>
    </row>
    <row r="37" spans="1:16" s="36" customFormat="1" ht="15.75" x14ac:dyDescent="0.25">
      <c r="A37" s="34"/>
      <c r="B37" s="43"/>
      <c r="C37" s="43"/>
      <c r="D37" s="2"/>
      <c r="E37" s="2"/>
      <c r="F37" s="2"/>
      <c r="G37" s="2"/>
      <c r="I37" s="37"/>
      <c r="J37" s="37"/>
      <c r="K37" s="37"/>
      <c r="L37" s="37"/>
      <c r="M37" s="37"/>
      <c r="N37" s="37"/>
      <c r="O37" s="37"/>
      <c r="P37" s="37"/>
    </row>
    <row r="38" spans="1:16" s="36" customFormat="1" ht="15.75" x14ac:dyDescent="0.25">
      <c r="A38" s="39" t="s">
        <v>22</v>
      </c>
      <c r="B38" s="62"/>
      <c r="C38" s="62"/>
      <c r="E38" s="101" t="s">
        <v>121</v>
      </c>
      <c r="F38" s="3"/>
      <c r="G38" s="3"/>
      <c r="H38" s="40"/>
      <c r="I38" s="37"/>
      <c r="J38" s="37"/>
      <c r="K38" s="37"/>
      <c r="L38" s="37"/>
      <c r="M38" s="37"/>
      <c r="N38" s="37"/>
      <c r="O38" s="37"/>
      <c r="P38" s="37"/>
    </row>
    <row r="39" spans="1:16" s="36" customFormat="1" ht="15.75" x14ac:dyDescent="0.25">
      <c r="A39" s="39"/>
      <c r="B39" s="62"/>
      <c r="C39" s="62"/>
      <c r="E39" s="39" t="s">
        <v>66</v>
      </c>
      <c r="F39" s="39"/>
      <c r="H39" s="40"/>
      <c r="I39" s="37"/>
      <c r="J39" s="37"/>
      <c r="K39" s="37"/>
      <c r="L39" s="37"/>
      <c r="M39" s="37"/>
      <c r="N39" s="37"/>
      <c r="O39" s="37"/>
      <c r="P39" s="37"/>
    </row>
    <row r="40" spans="1:16" s="36" customFormat="1" ht="15.75" x14ac:dyDescent="0.25">
      <c r="A40" s="39" t="s">
        <v>23</v>
      </c>
      <c r="B40" s="62"/>
      <c r="C40" s="62"/>
      <c r="E40" s="39" t="s">
        <v>25</v>
      </c>
      <c r="F40" s="39"/>
      <c r="H40" s="40"/>
      <c r="I40" s="37"/>
      <c r="J40" s="37"/>
      <c r="K40" s="37"/>
      <c r="L40" s="37"/>
      <c r="M40" s="37"/>
      <c r="N40" s="37"/>
      <c r="O40" s="37"/>
      <c r="P40" s="37"/>
    </row>
    <row r="41" spans="1:16" s="36" customFormat="1" ht="15.75" x14ac:dyDescent="0.25">
      <c r="A41" s="39"/>
      <c r="B41" s="62"/>
      <c r="C41" s="62"/>
      <c r="E41" s="39" t="s">
        <v>26</v>
      </c>
      <c r="F41" s="39"/>
      <c r="H41" s="40"/>
      <c r="I41" s="37"/>
      <c r="J41" s="37"/>
      <c r="K41" s="37"/>
      <c r="L41" s="37"/>
      <c r="M41" s="37"/>
      <c r="N41" s="37"/>
      <c r="O41" s="37"/>
      <c r="P41" s="37"/>
    </row>
    <row r="42" spans="1:16" s="36" customFormat="1" ht="15.75" x14ac:dyDescent="0.25">
      <c r="A42" s="39" t="s">
        <v>52</v>
      </c>
      <c r="B42" s="62"/>
      <c r="C42" s="3" t="s">
        <v>106</v>
      </c>
      <c r="D42" s="39"/>
      <c r="F42" s="39"/>
      <c r="G42" s="39"/>
      <c r="H42" s="40"/>
      <c r="I42" s="37"/>
      <c r="J42" s="37"/>
      <c r="K42" s="37"/>
      <c r="L42" s="37"/>
      <c r="M42" s="37"/>
      <c r="N42" s="37"/>
      <c r="O42" s="37"/>
      <c r="P42" s="37"/>
    </row>
    <row r="43" spans="1:16" s="36" customFormat="1" ht="15.75" x14ac:dyDescent="0.25">
      <c r="A43" s="39"/>
      <c r="B43" s="62"/>
      <c r="C43" s="62"/>
      <c r="D43" s="39"/>
      <c r="F43" s="39"/>
      <c r="G43" s="39"/>
      <c r="H43" s="40"/>
      <c r="I43" s="37"/>
      <c r="J43" s="37"/>
      <c r="K43" s="37"/>
      <c r="L43" s="37"/>
      <c r="M43" s="37"/>
      <c r="N43" s="37"/>
      <c r="O43" s="37"/>
      <c r="P43" s="37"/>
    </row>
    <row r="44" spans="1:16" s="36" customFormat="1" ht="15.75" x14ac:dyDescent="0.25">
      <c r="A44" s="39"/>
      <c r="B44" s="62"/>
      <c r="C44" s="62"/>
      <c r="D44" s="39"/>
      <c r="E44" s="39"/>
      <c r="F44" s="39"/>
      <c r="G44" s="39"/>
      <c r="H44" s="40"/>
      <c r="I44" s="37"/>
      <c r="J44" s="37"/>
      <c r="K44" s="37"/>
      <c r="L44" s="37"/>
      <c r="M44" s="37"/>
      <c r="N44" s="37"/>
      <c r="O44" s="37"/>
      <c r="P44" s="37"/>
    </row>
    <row r="45" spans="1:16" s="36" customFormat="1" ht="15.75" x14ac:dyDescent="0.25">
      <c r="A45" s="39"/>
      <c r="B45" s="62"/>
      <c r="C45" s="62"/>
      <c r="D45" s="39"/>
      <c r="E45" s="39"/>
      <c r="F45" s="39"/>
      <c r="G45" s="39"/>
      <c r="H45" s="40"/>
      <c r="I45" s="37"/>
      <c r="J45" s="37"/>
      <c r="K45" s="37"/>
      <c r="L45" s="37"/>
      <c r="M45" s="37"/>
      <c r="N45" s="37"/>
      <c r="O45" s="37"/>
      <c r="P45" s="37"/>
    </row>
    <row r="46" spans="1:16" s="36" customFormat="1" ht="15.75" x14ac:dyDescent="0.25">
      <c r="A46" s="39"/>
      <c r="B46" s="62"/>
      <c r="C46" s="62"/>
      <c r="D46" s="39"/>
      <c r="E46" s="39"/>
      <c r="F46" s="39"/>
      <c r="G46" s="39"/>
      <c r="H46" s="40"/>
      <c r="I46" s="37"/>
      <c r="J46" s="37"/>
      <c r="K46" s="37"/>
      <c r="L46" s="37"/>
      <c r="M46" s="37"/>
      <c r="N46" s="37"/>
      <c r="O46" s="37"/>
      <c r="P46" s="37"/>
    </row>
    <row r="47" spans="1:16" s="36" customFormat="1" ht="15.75" x14ac:dyDescent="0.25">
      <c r="A47" s="39"/>
      <c r="B47" s="62"/>
      <c r="C47" s="62"/>
      <c r="D47" s="39"/>
      <c r="E47" s="40"/>
      <c r="F47" s="39"/>
      <c r="G47" s="39"/>
      <c r="H47" s="40"/>
      <c r="I47" s="37"/>
      <c r="J47" s="37"/>
      <c r="K47" s="37"/>
      <c r="L47" s="37"/>
      <c r="M47" s="37"/>
      <c r="N47" s="37"/>
      <c r="O47" s="37"/>
      <c r="P47" s="37"/>
    </row>
    <row r="48" spans="1:16" s="36" customFormat="1" ht="15.75" x14ac:dyDescent="0.25">
      <c r="A48" s="40"/>
      <c r="B48" s="63"/>
      <c r="C48" s="63"/>
      <c r="D48" s="40"/>
      <c r="F48" s="40"/>
      <c r="G48" s="40"/>
      <c r="H48" s="40"/>
      <c r="I48" s="37"/>
      <c r="J48" s="37"/>
      <c r="K48" s="37"/>
      <c r="L48" s="37"/>
      <c r="M48" s="37"/>
      <c r="N48" s="37"/>
      <c r="O48" s="37"/>
      <c r="P48" s="37"/>
    </row>
    <row r="49" spans="1:16" s="36" customFormat="1" ht="15.75" x14ac:dyDescent="0.25">
      <c r="A49" s="40"/>
      <c r="B49" s="63"/>
      <c r="C49" s="63"/>
      <c r="D49" s="40"/>
      <c r="E49" s="40"/>
      <c r="F49" s="40"/>
      <c r="G49" s="40"/>
      <c r="H49" s="40"/>
      <c r="I49" s="37"/>
      <c r="J49" s="37"/>
      <c r="K49" s="37"/>
      <c r="L49" s="37"/>
      <c r="M49" s="37"/>
      <c r="N49" s="37"/>
      <c r="O49" s="37"/>
      <c r="P49" s="37"/>
    </row>
    <row r="50" spans="1:16" s="36" customFormat="1" ht="15.75" x14ac:dyDescent="0.25">
      <c r="A50" s="40"/>
      <c r="B50" s="63"/>
      <c r="C50" s="63"/>
      <c r="D50" s="40"/>
      <c r="E50" s="40"/>
      <c r="F50" s="40"/>
      <c r="G50" s="40"/>
      <c r="H50" s="40"/>
      <c r="I50" s="37"/>
      <c r="J50" s="37"/>
      <c r="K50" s="37"/>
      <c r="L50" s="37"/>
      <c r="M50" s="37"/>
      <c r="N50" s="37"/>
      <c r="O50" s="37"/>
      <c r="P50" s="37"/>
    </row>
    <row r="51" spans="1:16" s="36" customFormat="1" ht="15.75" x14ac:dyDescent="0.25">
      <c r="A51" s="40"/>
      <c r="B51" s="63"/>
      <c r="C51" s="63"/>
      <c r="D51" s="40"/>
      <c r="E51" s="40"/>
      <c r="F51" s="40"/>
      <c r="G51" s="40"/>
      <c r="H51" s="40"/>
      <c r="I51" s="37"/>
      <c r="J51" s="37"/>
      <c r="K51" s="37"/>
      <c r="L51" s="37"/>
      <c r="M51" s="37"/>
      <c r="N51" s="37"/>
      <c r="O51" s="37"/>
      <c r="P51" s="37"/>
    </row>
    <row r="52" spans="1:16" s="36" customFormat="1" ht="15.75" x14ac:dyDescent="0.25">
      <c r="A52" s="40"/>
      <c r="B52" s="63"/>
      <c r="C52" s="63"/>
      <c r="D52" s="40"/>
      <c r="E52" s="40"/>
      <c r="F52" s="40"/>
      <c r="G52" s="40"/>
      <c r="H52" s="40"/>
      <c r="I52" s="37"/>
      <c r="J52" s="37"/>
      <c r="K52" s="37"/>
      <c r="L52" s="37"/>
      <c r="M52" s="37"/>
      <c r="N52" s="37"/>
      <c r="O52" s="37"/>
      <c r="P52" s="37"/>
    </row>
    <row r="53" spans="1:16" s="36" customFormat="1" ht="15.75" x14ac:dyDescent="0.25">
      <c r="A53" s="40"/>
      <c r="B53" s="63"/>
      <c r="C53" s="63"/>
      <c r="D53" s="40"/>
      <c r="E53" s="40"/>
      <c r="F53" s="40"/>
      <c r="G53" s="40"/>
      <c r="H53" s="40"/>
      <c r="I53" s="37"/>
      <c r="J53" s="37"/>
      <c r="K53" s="37"/>
      <c r="L53" s="37"/>
      <c r="M53" s="37"/>
      <c r="N53" s="37"/>
      <c r="O53" s="37"/>
      <c r="P53" s="37"/>
    </row>
    <row r="54" spans="1:16" s="36" customFormat="1" ht="15.75" x14ac:dyDescent="0.25">
      <c r="A54" s="41"/>
      <c r="B54" s="44"/>
      <c r="C54" s="44"/>
      <c r="I54" s="37"/>
      <c r="J54" s="37"/>
      <c r="K54" s="37"/>
      <c r="L54" s="37"/>
      <c r="M54" s="37"/>
      <c r="N54" s="37"/>
      <c r="O54" s="37"/>
      <c r="P54" s="37"/>
    </row>
    <row r="55" spans="1:16" s="36" customFormat="1" ht="15.75" x14ac:dyDescent="0.25">
      <c r="A55" s="41"/>
      <c r="B55" s="44"/>
      <c r="C55" s="44"/>
      <c r="I55" s="37"/>
      <c r="J55" s="37"/>
      <c r="K55" s="37"/>
      <c r="L55" s="37"/>
      <c r="M55" s="37"/>
      <c r="N55" s="37"/>
      <c r="O55" s="37"/>
      <c r="P55" s="37"/>
    </row>
    <row r="56" spans="1:16" s="36" customFormat="1" ht="15.75" x14ac:dyDescent="0.25">
      <c r="A56" s="41"/>
      <c r="B56" s="44"/>
      <c r="C56" s="44"/>
      <c r="I56" s="37"/>
      <c r="J56" s="37"/>
      <c r="K56" s="37"/>
      <c r="L56" s="37"/>
      <c r="M56" s="37"/>
      <c r="N56" s="37"/>
      <c r="O56" s="37"/>
      <c r="P56" s="37"/>
    </row>
    <row r="57" spans="1:16" s="36" customFormat="1" ht="15.75" x14ac:dyDescent="0.25">
      <c r="A57" s="41"/>
      <c r="B57" s="44"/>
      <c r="C57" s="44"/>
      <c r="I57" s="37"/>
      <c r="J57" s="37"/>
      <c r="K57" s="37"/>
      <c r="L57" s="37"/>
      <c r="M57" s="37"/>
      <c r="N57" s="37"/>
      <c r="O57" s="37"/>
      <c r="P57" s="37"/>
    </row>
    <row r="58" spans="1:16" s="36" customFormat="1" ht="15.75" x14ac:dyDescent="0.25">
      <c r="A58" s="41"/>
      <c r="B58" s="44"/>
      <c r="C58" s="44"/>
      <c r="I58" s="37"/>
      <c r="J58" s="37"/>
      <c r="K58" s="37"/>
      <c r="L58" s="37"/>
      <c r="M58" s="37"/>
      <c r="N58" s="37"/>
      <c r="O58" s="37"/>
      <c r="P58" s="37"/>
    </row>
    <row r="59" spans="1:16" s="36" customFormat="1" ht="15.75" x14ac:dyDescent="0.25">
      <c r="A59" s="41"/>
      <c r="B59" s="44"/>
      <c r="C59" s="44"/>
      <c r="I59" s="37"/>
      <c r="J59" s="37"/>
      <c r="K59" s="37"/>
      <c r="L59" s="37"/>
      <c r="M59" s="37"/>
      <c r="N59" s="37"/>
      <c r="O59" s="37"/>
      <c r="P59" s="37"/>
    </row>
    <row r="60" spans="1:16" s="36" customFormat="1" ht="15.75" x14ac:dyDescent="0.25">
      <c r="A60" s="41"/>
      <c r="B60" s="44"/>
      <c r="C60" s="44"/>
      <c r="I60" s="37"/>
      <c r="J60" s="37"/>
      <c r="K60" s="37"/>
      <c r="L60" s="37"/>
      <c r="M60" s="37"/>
      <c r="N60" s="37"/>
      <c r="O60" s="37"/>
      <c r="P60" s="37"/>
    </row>
    <row r="61" spans="1:16" s="36" customFormat="1" ht="15.75" x14ac:dyDescent="0.25">
      <c r="A61" s="41"/>
      <c r="B61" s="44"/>
      <c r="C61" s="44"/>
      <c r="I61" s="37"/>
      <c r="J61" s="37"/>
      <c r="K61" s="37"/>
      <c r="L61" s="37"/>
      <c r="M61" s="37"/>
      <c r="N61" s="37"/>
      <c r="O61" s="37"/>
      <c r="P61" s="37"/>
    </row>
    <row r="62" spans="1:16" s="36" customFormat="1" ht="15.75" x14ac:dyDescent="0.25">
      <c r="A62" s="41"/>
      <c r="B62" s="44"/>
      <c r="C62" s="44"/>
      <c r="I62" s="37"/>
      <c r="J62" s="37"/>
      <c r="K62" s="37"/>
      <c r="L62" s="37"/>
      <c r="M62" s="37"/>
      <c r="N62" s="37"/>
      <c r="O62" s="37"/>
      <c r="P62" s="37"/>
    </row>
    <row r="63" spans="1:16" s="36" customFormat="1" ht="15.75" x14ac:dyDescent="0.25">
      <c r="A63" s="41"/>
      <c r="B63" s="44"/>
      <c r="C63" s="44"/>
      <c r="I63" s="37"/>
      <c r="J63" s="37"/>
      <c r="K63" s="37"/>
      <c r="L63" s="37"/>
      <c r="M63" s="37"/>
      <c r="N63" s="37"/>
      <c r="O63" s="37"/>
      <c r="P63" s="37"/>
    </row>
    <row r="64" spans="1:16" s="36" customFormat="1" ht="15.75" x14ac:dyDescent="0.25">
      <c r="A64" s="41"/>
      <c r="B64" s="44"/>
      <c r="C64" s="44"/>
      <c r="I64" s="37"/>
      <c r="J64" s="37"/>
      <c r="K64" s="37"/>
      <c r="L64" s="37"/>
      <c r="M64" s="37"/>
      <c r="N64" s="37"/>
      <c r="O64" s="37"/>
      <c r="P64" s="37"/>
    </row>
    <row r="65" spans="1:16" s="36" customFormat="1" ht="15.75" x14ac:dyDescent="0.25">
      <c r="A65" s="41"/>
      <c r="B65" s="44"/>
      <c r="C65" s="44"/>
      <c r="I65" s="37"/>
      <c r="J65" s="37"/>
      <c r="K65" s="37"/>
      <c r="L65" s="37"/>
      <c r="M65" s="37"/>
      <c r="N65" s="37"/>
      <c r="O65" s="37"/>
      <c r="P65" s="37"/>
    </row>
    <row r="66" spans="1:16" s="36" customFormat="1" ht="15.75" x14ac:dyDescent="0.25">
      <c r="A66" s="41"/>
      <c r="B66" s="44"/>
      <c r="C66" s="44"/>
      <c r="I66" s="37"/>
      <c r="J66" s="37"/>
      <c r="K66" s="37"/>
      <c r="L66" s="37"/>
      <c r="M66" s="37"/>
      <c r="N66" s="37"/>
      <c r="O66" s="37"/>
      <c r="P66" s="37"/>
    </row>
    <row r="67" spans="1:16" s="36" customFormat="1" ht="15.75" x14ac:dyDescent="0.25">
      <c r="A67" s="41"/>
      <c r="B67" s="44"/>
      <c r="C67" s="44"/>
      <c r="I67" s="37"/>
      <c r="J67" s="37"/>
      <c r="K67" s="37"/>
      <c r="L67" s="37"/>
      <c r="M67" s="37"/>
      <c r="N67" s="37"/>
      <c r="O67" s="37"/>
      <c r="P67" s="37"/>
    </row>
    <row r="68" spans="1:16" s="36" customFormat="1" ht="15.75" x14ac:dyDescent="0.25">
      <c r="A68" s="41"/>
      <c r="B68" s="44"/>
      <c r="C68" s="44"/>
      <c r="I68" s="37"/>
      <c r="J68" s="37"/>
      <c r="K68" s="37"/>
      <c r="L68" s="37"/>
      <c r="M68" s="37"/>
      <c r="N68" s="37"/>
      <c r="O68" s="37"/>
      <c r="P68" s="37"/>
    </row>
    <row r="69" spans="1:16" s="36" customFormat="1" ht="15.75" x14ac:dyDescent="0.25">
      <c r="A69" s="41"/>
      <c r="B69" s="44"/>
      <c r="C69" s="44"/>
      <c r="I69" s="37"/>
      <c r="J69" s="37"/>
      <c r="K69" s="37"/>
      <c r="L69" s="37"/>
      <c r="M69" s="37"/>
      <c r="N69" s="37"/>
      <c r="O69" s="37"/>
      <c r="P69" s="37"/>
    </row>
    <row r="70" spans="1:16" s="36" customFormat="1" ht="15.75" x14ac:dyDescent="0.25">
      <c r="A70" s="41"/>
      <c r="B70" s="44"/>
      <c r="C70" s="44"/>
      <c r="I70" s="37"/>
      <c r="J70" s="37"/>
      <c r="K70" s="37"/>
      <c r="L70" s="37"/>
      <c r="M70" s="37"/>
      <c r="N70" s="37"/>
      <c r="O70" s="37"/>
      <c r="P70" s="37"/>
    </row>
    <row r="71" spans="1:16" s="36" customFormat="1" ht="15.75" x14ac:dyDescent="0.25">
      <c r="A71" s="41"/>
      <c r="B71" s="44"/>
      <c r="C71" s="44"/>
      <c r="I71" s="37"/>
      <c r="J71" s="37"/>
      <c r="K71" s="37"/>
      <c r="L71" s="37"/>
      <c r="M71" s="37"/>
      <c r="N71" s="37"/>
      <c r="O71" s="37"/>
      <c r="P71" s="37"/>
    </row>
    <row r="72" spans="1:16" s="36" customFormat="1" ht="15.75" x14ac:dyDescent="0.25">
      <c r="A72" s="41"/>
      <c r="B72" s="44"/>
      <c r="C72" s="44"/>
      <c r="I72" s="37"/>
      <c r="J72" s="37"/>
      <c r="K72" s="37"/>
      <c r="L72" s="37"/>
      <c r="M72" s="37"/>
      <c r="N72" s="37"/>
      <c r="O72" s="37"/>
      <c r="P72" s="37"/>
    </row>
    <row r="73" spans="1:16" s="36" customFormat="1" ht="15.75" x14ac:dyDescent="0.25">
      <c r="A73" s="41"/>
      <c r="B73" s="44"/>
      <c r="C73" s="44"/>
      <c r="I73" s="37"/>
      <c r="J73" s="37"/>
      <c r="K73" s="37"/>
      <c r="L73" s="37"/>
      <c r="M73" s="37"/>
      <c r="N73" s="37"/>
      <c r="O73" s="37"/>
      <c r="P73" s="37"/>
    </row>
    <row r="74" spans="1:16" s="36" customFormat="1" ht="9" customHeight="1" x14ac:dyDescent="0.25">
      <c r="A74" s="41"/>
      <c r="B74" s="44"/>
      <c r="C74" s="44"/>
      <c r="I74" s="37"/>
      <c r="J74" s="37"/>
      <c r="K74" s="37"/>
      <c r="L74" s="37"/>
      <c r="M74" s="37"/>
      <c r="N74" s="37"/>
      <c r="O74" s="37"/>
      <c r="P74" s="37"/>
    </row>
    <row r="75" spans="1:16" s="36" customFormat="1" ht="15.75" hidden="1" x14ac:dyDescent="0.25">
      <c r="A75" s="41"/>
      <c r="B75" s="44"/>
      <c r="C75" s="44"/>
      <c r="I75" s="37"/>
      <c r="J75" s="37"/>
      <c r="K75" s="37"/>
      <c r="L75" s="37"/>
      <c r="M75" s="37"/>
      <c r="N75" s="37"/>
      <c r="O75" s="37"/>
      <c r="P75" s="37"/>
    </row>
  </sheetData>
  <mergeCells count="8">
    <mergeCell ref="A1:G1"/>
    <mergeCell ref="A2:G2"/>
    <mergeCell ref="A3:G3"/>
    <mergeCell ref="B5:C5"/>
    <mergeCell ref="A5:A6"/>
    <mergeCell ref="F5:G5"/>
    <mergeCell ref="D5:D6"/>
    <mergeCell ref="E5:E6"/>
  </mergeCells>
  <pageMargins left="0" right="0" top="0.25" bottom="0.25" header="0.3" footer="0.3"/>
  <pageSetup paperSize="9"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32"/>
  <sheetViews>
    <sheetView workbookViewId="0">
      <selection activeCell="H20" sqref="H20"/>
    </sheetView>
  </sheetViews>
  <sheetFormatPr defaultRowHeight="15" x14ac:dyDescent="0.25"/>
  <cols>
    <col min="3" max="3" width="13.5703125" customWidth="1"/>
    <col min="4" max="4" width="20" customWidth="1"/>
    <col min="5" max="5" width="26.28515625" customWidth="1"/>
    <col min="7" max="7" width="16.85546875" bestFit="1" customWidth="1"/>
    <col min="8" max="8" width="17.85546875" customWidth="1"/>
    <col min="11" max="11" width="12" bestFit="1" customWidth="1"/>
    <col min="12" max="12" width="14.28515625" bestFit="1" customWidth="1"/>
    <col min="13" max="13" width="17.42578125" customWidth="1"/>
  </cols>
  <sheetData>
    <row r="1" spans="3:13" x14ac:dyDescent="0.25">
      <c r="C1" s="77"/>
      <c r="D1" s="78" t="s">
        <v>70</v>
      </c>
      <c r="E1" s="78" t="s">
        <v>71</v>
      </c>
      <c r="G1" s="32">
        <v>990618841.32000005</v>
      </c>
    </row>
    <row r="2" spans="3:13" x14ac:dyDescent="0.25">
      <c r="C2" s="77" t="s">
        <v>9</v>
      </c>
      <c r="D2" s="79">
        <f>SUM('300:325'!D9)</f>
        <v>147113408.00999999</v>
      </c>
      <c r="E2" s="79">
        <f>SUM('300:325'!E9)</f>
        <v>308409611.64999998</v>
      </c>
      <c r="G2" s="109">
        <f t="shared" ref="G2:G7" si="0">G1+E2-D2</f>
        <v>1151915044.96</v>
      </c>
    </row>
    <row r="3" spans="3:13" x14ac:dyDescent="0.25">
      <c r="C3" s="77" t="s">
        <v>11</v>
      </c>
      <c r="D3" s="79">
        <f>SUM('300:325'!D10)</f>
        <v>234364960.87999997</v>
      </c>
      <c r="E3" s="79">
        <f>SUM('300:325'!E10)</f>
        <v>190841547.45999998</v>
      </c>
      <c r="G3" s="32">
        <f t="shared" si="0"/>
        <v>1108391631.5400002</v>
      </c>
      <c r="H3" s="8"/>
    </row>
    <row r="4" spans="3:13" x14ac:dyDescent="0.25">
      <c r="C4" s="77" t="s">
        <v>12</v>
      </c>
      <c r="D4" s="79">
        <f>SUM('300:325'!D11)</f>
        <v>235436332.86000001</v>
      </c>
      <c r="E4" s="79">
        <f>SUM('300:325'!E11)</f>
        <v>191245093.17000005</v>
      </c>
      <c r="G4" s="8">
        <f t="shared" si="0"/>
        <v>1064200391.8500003</v>
      </c>
    </row>
    <row r="5" spans="3:13" x14ac:dyDescent="0.25">
      <c r="C5" s="77" t="s">
        <v>13</v>
      </c>
      <c r="D5" s="79">
        <f>SUM('300:325'!D12)</f>
        <v>123348012.84</v>
      </c>
      <c r="E5" s="79">
        <f>SUM('300:325'!E12)</f>
        <v>133092260.66999999</v>
      </c>
      <c r="G5" s="8">
        <f t="shared" si="0"/>
        <v>1073944639.6800003</v>
      </c>
    </row>
    <row r="6" spans="3:13" x14ac:dyDescent="0.25">
      <c r="C6" s="77" t="s">
        <v>14</v>
      </c>
      <c r="D6" s="79">
        <f>SUM('300:325'!D13)</f>
        <v>174598823.65000004</v>
      </c>
      <c r="E6" s="79">
        <f>SUM('300:325'!E13)</f>
        <v>227501157.90000001</v>
      </c>
      <c r="G6" s="109">
        <f t="shared" si="0"/>
        <v>1126846973.9300003</v>
      </c>
    </row>
    <row r="7" spans="3:13" ht="17.25" x14ac:dyDescent="0.4">
      <c r="C7" s="77" t="s">
        <v>15</v>
      </c>
      <c r="D7" s="79">
        <f>SUM('300:325'!D14)</f>
        <v>212962489.57999998</v>
      </c>
      <c r="E7" s="79">
        <f>SUM('300:325'!E14)</f>
        <v>224479906.52999997</v>
      </c>
      <c r="G7" s="110">
        <f t="shared" si="0"/>
        <v>1138364390.8800004</v>
      </c>
      <c r="H7" s="109"/>
      <c r="L7" s="8"/>
      <c r="M7" s="8"/>
    </row>
    <row r="8" spans="3:13" x14ac:dyDescent="0.25">
      <c r="C8" s="77" t="s">
        <v>16</v>
      </c>
      <c r="D8" s="79">
        <f>SUM('300:325'!D15)</f>
        <v>227272377.75</v>
      </c>
      <c r="E8" s="79">
        <f>SUM('300:325'!E15)</f>
        <v>240462047.44999999</v>
      </c>
      <c r="G8" s="109"/>
      <c r="L8" s="8"/>
      <c r="M8" s="8"/>
    </row>
    <row r="9" spans="3:13" x14ac:dyDescent="0.25">
      <c r="C9" s="77" t="s">
        <v>72</v>
      </c>
      <c r="D9" s="79">
        <f>SUM('300:325'!D16)</f>
        <v>177789554.02999994</v>
      </c>
      <c r="E9" s="79">
        <f>SUM('300:325'!E16)</f>
        <v>211144928.25</v>
      </c>
      <c r="L9" s="8"/>
      <c r="M9" s="8"/>
    </row>
    <row r="10" spans="3:13" x14ac:dyDescent="0.25">
      <c r="C10" s="77" t="s">
        <v>17</v>
      </c>
      <c r="D10" s="79">
        <f>SUM('300:325'!D17)</f>
        <v>251977827.59000003</v>
      </c>
      <c r="E10" s="79">
        <f>SUM('300:325'!E17)</f>
        <v>292477608.63</v>
      </c>
      <c r="L10" s="8"/>
      <c r="M10" s="8"/>
    </row>
    <row r="11" spans="3:13" x14ac:dyDescent="0.25">
      <c r="C11" s="77" t="s">
        <v>18</v>
      </c>
      <c r="D11" s="79">
        <f>SUM('300:325'!D18)</f>
        <v>0</v>
      </c>
      <c r="E11" s="79">
        <f>SUM('300:325'!E18)</f>
        <v>0</v>
      </c>
      <c r="L11" s="8"/>
      <c r="M11" s="8"/>
    </row>
    <row r="12" spans="3:13" x14ac:dyDescent="0.25">
      <c r="C12" s="77" t="s">
        <v>19</v>
      </c>
      <c r="D12" s="79">
        <f>SUM('300:325'!D19)</f>
        <v>0</v>
      </c>
      <c r="E12" s="79">
        <f>SUM('300:325'!E19)</f>
        <v>0</v>
      </c>
      <c r="G12" s="8"/>
      <c r="L12" s="8"/>
      <c r="M12" s="8"/>
    </row>
    <row r="13" spans="3:13" x14ac:dyDescent="0.25">
      <c r="C13" s="77" t="s">
        <v>20</v>
      </c>
      <c r="D13" s="79">
        <f>SUM('300:325'!D20)</f>
        <v>0</v>
      </c>
      <c r="E13" s="79">
        <f>SUM('300:325'!E20)</f>
        <v>0</v>
      </c>
      <c r="H13" s="8"/>
      <c r="L13" s="8"/>
      <c r="M13" s="8"/>
    </row>
    <row r="14" spans="3:13" x14ac:dyDescent="0.25">
      <c r="C14" s="77"/>
      <c r="D14" s="79"/>
      <c r="E14" s="79"/>
      <c r="L14" s="8"/>
      <c r="M14" s="8"/>
    </row>
    <row r="15" spans="3:13" x14ac:dyDescent="0.25">
      <c r="C15" s="77"/>
      <c r="D15" s="79"/>
      <c r="E15" s="79"/>
      <c r="L15" s="8"/>
      <c r="M15" s="8"/>
    </row>
    <row r="16" spans="3:13" x14ac:dyDescent="0.25">
      <c r="C16" s="77"/>
      <c r="D16" s="79"/>
      <c r="E16" s="79"/>
      <c r="L16" s="8"/>
      <c r="M16" s="8"/>
    </row>
    <row r="17" spans="4:13" x14ac:dyDescent="0.25">
      <c r="D17" s="32">
        <f>SUM('300:324'!D26)</f>
        <v>0</v>
      </c>
      <c r="E17" s="32">
        <f>SUM('300:324'!E26)</f>
        <v>0</v>
      </c>
      <c r="G17" s="8"/>
      <c r="L17" s="8"/>
      <c r="M17" s="8"/>
    </row>
    <row r="18" spans="4:13" x14ac:dyDescent="0.25">
      <c r="D18" s="32">
        <f>SUM('300:324'!D27)</f>
        <v>0</v>
      </c>
      <c r="E18" s="32">
        <f>SUM('300:324'!E27)</f>
        <v>0</v>
      </c>
      <c r="L18" s="8"/>
      <c r="M18" s="8"/>
    </row>
    <row r="19" spans="4:13" x14ac:dyDescent="0.25">
      <c r="D19" s="32"/>
      <c r="E19" s="32"/>
      <c r="L19" s="8"/>
      <c r="M19" s="8"/>
    </row>
    <row r="20" spans="4:13" x14ac:dyDescent="0.25">
      <c r="D20" s="32"/>
      <c r="E20" s="32"/>
      <c r="L20" s="8"/>
      <c r="M20" s="8"/>
    </row>
    <row r="21" spans="4:13" x14ac:dyDescent="0.25">
      <c r="D21" s="32"/>
      <c r="E21" s="32"/>
      <c r="L21" s="8"/>
      <c r="M21" s="8"/>
    </row>
    <row r="22" spans="4:13" x14ac:dyDescent="0.25">
      <c r="D22" s="32"/>
      <c r="E22" s="32"/>
      <c r="L22" s="8"/>
      <c r="M22" s="8"/>
    </row>
    <row r="23" spans="4:13" x14ac:dyDescent="0.25">
      <c r="D23" s="32"/>
      <c r="E23" s="32"/>
      <c r="L23" s="8"/>
      <c r="M23" s="8"/>
    </row>
    <row r="24" spans="4:13" x14ac:dyDescent="0.25">
      <c r="D24" s="32"/>
      <c r="E24" s="32"/>
      <c r="L24" s="8"/>
      <c r="M24" s="8"/>
    </row>
    <row r="25" spans="4:13" x14ac:dyDescent="0.25">
      <c r="L25" s="8"/>
      <c r="M25" s="8"/>
    </row>
    <row r="26" spans="4:13" x14ac:dyDescent="0.25">
      <c r="L26" s="8"/>
      <c r="M26" s="8"/>
    </row>
    <row r="27" spans="4:13" x14ac:dyDescent="0.25">
      <c r="L27" s="8"/>
      <c r="M27" s="8"/>
    </row>
    <row r="28" spans="4:13" x14ac:dyDescent="0.25">
      <c r="L28" s="8"/>
      <c r="M28" s="8"/>
    </row>
    <row r="29" spans="4:13" x14ac:dyDescent="0.25">
      <c r="L29" s="8"/>
      <c r="M29" s="8"/>
    </row>
    <row r="30" spans="4:13" x14ac:dyDescent="0.25">
      <c r="L30" s="8"/>
      <c r="M30" s="8"/>
    </row>
    <row r="31" spans="4:13" x14ac:dyDescent="0.25">
      <c r="L31" s="8"/>
      <c r="M31" s="8"/>
    </row>
    <row r="32" spans="4:13" x14ac:dyDescent="0.25">
      <c r="L32" s="8"/>
      <c r="M32" s="8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3" sqref="K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300</vt:lpstr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310</vt:lpstr>
      <vt:lpstr>311</vt:lpstr>
      <vt:lpstr>312</vt:lpstr>
      <vt:lpstr>313</vt:lpstr>
      <vt:lpstr>314</vt:lpstr>
      <vt:lpstr>315</vt:lpstr>
      <vt:lpstr>316</vt:lpstr>
      <vt:lpstr>317</vt:lpstr>
      <vt:lpstr>318</vt:lpstr>
      <vt:lpstr>319</vt:lpstr>
      <vt:lpstr>320</vt:lpstr>
      <vt:lpstr>321</vt:lpstr>
      <vt:lpstr>322</vt:lpstr>
      <vt:lpstr>323</vt:lpstr>
      <vt:lpstr>324</vt:lpstr>
      <vt:lpstr>325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2026-10-16T10:06:24Z</dcterms:modified>
</cp:coreProperties>
</file>